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85" activeTab="2"/>
  </bookViews>
  <sheets>
    <sheet name="титулка" sheetId="1" r:id="rId1"/>
    <sheet name="план 16_17" sheetId="2" state="hidden" r:id="rId2"/>
    <sheet name="план" sheetId="3" r:id="rId3"/>
    <sheet name="1" sheetId="4" state="hidden" r:id="rId4"/>
    <sheet name="2а" sheetId="5" state="hidden" r:id="rId5"/>
    <sheet name="2б" sheetId="6" state="hidden" r:id="rId6"/>
    <sheet name="3" sheetId="7" state="hidden" r:id="rId7"/>
    <sheet name="4а" sheetId="8" state="hidden" r:id="rId8"/>
    <sheet name="4б" sheetId="9" state="hidden" r:id="rId9"/>
  </sheets>
  <definedNames>
    <definedName name="_xlnm.Print_Titles" localSheetId="2">'план'!$8:$8</definedName>
    <definedName name="_xlnm.Print_Titles" localSheetId="1">'план 16_17'!$8:$8</definedName>
    <definedName name="_xlnm.Print_Area" localSheetId="3">'1'!$A$1:$AL$27</definedName>
    <definedName name="_xlnm.Print_Area" localSheetId="4">'2а'!$A$1:$AL$24</definedName>
    <definedName name="_xlnm.Print_Area" localSheetId="5">'2б'!$A$1:$AL$22</definedName>
    <definedName name="_xlnm.Print_Area" localSheetId="6">'3'!$A$1:$AL$26</definedName>
    <definedName name="_xlnm.Print_Area" localSheetId="7">'4а'!$A$1:$AL$24</definedName>
    <definedName name="_xlnm.Print_Area" localSheetId="8">'4б'!$A$1:$AL$18</definedName>
    <definedName name="_xlnm.Print_Area" localSheetId="2">'план'!$A$1:$S$194</definedName>
    <definedName name="_xlnm.Print_Area" localSheetId="1">'план 16_17'!$A$1:$S$193</definedName>
    <definedName name="_xlnm.Print_Area" localSheetId="0">'титулка'!$A$1:$BA$36</definedName>
  </definedNames>
  <calcPr fullCalcOnLoad="1"/>
</workbook>
</file>

<file path=xl/sharedStrings.xml><?xml version="1.0" encoding="utf-8"?>
<sst xmlns="http://schemas.openxmlformats.org/spreadsheetml/2006/main" count="1864" uniqueCount="282">
  <si>
    <t>Міністерство освіти і науки України</t>
  </si>
  <si>
    <t>Ректор __________________</t>
  </si>
  <si>
    <t>Донбаська державна машинобудівна академія</t>
  </si>
  <si>
    <t>Срок навчання - 2 роки</t>
  </si>
  <si>
    <t xml:space="preserve">ІНТЕГРОВАННИЙ  НАВЧАЛЬНИЙ ПЛАН 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</si>
  <si>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</si>
  <si>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І . ГРАФІК НАВЧАЛЬНОГО ПРОЦЕСУ</t>
  </si>
  <si>
    <t>Курс</t>
  </si>
  <si>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</si>
  <si>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</si>
  <si>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</si>
  <si>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</si>
  <si>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</si>
  <si>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</si>
  <si>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</si>
  <si>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</si>
  <si>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</si>
  <si>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</si>
  <si>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</si>
  <si>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</si>
  <si>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1уск</t>
  </si>
  <si>
    <t>Т</t>
  </si>
  <si>
    <t>С</t>
  </si>
  <si>
    <t>К</t>
  </si>
  <si>
    <t>2 уск</t>
  </si>
  <si>
    <t>П</t>
  </si>
  <si>
    <t>Т/П/Д</t>
  </si>
  <si>
    <t>Д</t>
  </si>
  <si>
    <t xml:space="preserve"> 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</si>
  <si>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IV. ДЕРЖАВНА АТЕСТАЦІЯ</t>
  </si>
  <si>
    <t>Теоретичне навчання</t>
  </si>
  <si>
    <t>Практика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</si>
  <si>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</si>
  <si>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</si>
  <si>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</si>
  <si>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</si>
  <si>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</si>
  <si>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</si>
  <si>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</si>
  <si>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</si>
  <si>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</si>
  <si>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Дипломне проектування</t>
  </si>
  <si>
    <t>24+8по18год</t>
  </si>
  <si>
    <t>8 по12год+3</t>
  </si>
  <si>
    <t>5</t>
  </si>
  <si>
    <t>Захист дипломного проекту</t>
  </si>
  <si>
    <t>Всього</t>
  </si>
  <si>
    <t>13</t>
  </si>
  <si>
    <t>95</t>
  </si>
  <si>
    <t>№ п/п</t>
  </si>
  <si>
    <t>НАЗВА ДИСЦИПЛІН</t>
  </si>
  <si>
    <t>Кредити ECTS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</si>
  <si>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</si>
  <si>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</si>
  <si>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</si>
  <si>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</si>
  <si>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</si>
  <si>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1 курс</t>
  </si>
  <si>
    <t>2 курс</t>
  </si>
  <si>
    <t>3 курс</t>
  </si>
  <si>
    <t>4 курс</t>
  </si>
  <si>
    <t>Разом</t>
  </si>
  <si>
    <t>лекції</t>
  </si>
  <si>
    <t xml:space="preserve">лаборат. </t>
  </si>
  <si>
    <t>практич</t>
  </si>
  <si>
    <t>кількість тижнів у семестрі</t>
  </si>
  <si>
    <t>ісп.</t>
  </si>
  <si>
    <t>2</t>
  </si>
  <si>
    <t>Історія України на базі ВНЗ 1 рівня</t>
  </si>
  <si>
    <t>3</t>
  </si>
  <si>
    <t>Історія української культури</t>
  </si>
  <si>
    <t xml:space="preserve">                  на базі ВНЗ 1 рівня</t>
  </si>
  <si>
    <t xml:space="preserve">                  на базі академії</t>
  </si>
  <si>
    <t>ф*</t>
  </si>
  <si>
    <t>Українська мова (за проф.спр.) на базі ВНЗ 1 рівня</t>
  </si>
  <si>
    <t>Філософія</t>
  </si>
  <si>
    <t>Фізичне виховання</t>
  </si>
  <si>
    <t>Обчислювальна техніка та програмування</t>
  </si>
  <si>
    <t>на базі ВНЗ 1 рівня</t>
  </si>
  <si>
    <t>на базі академії</t>
  </si>
  <si>
    <t>1</t>
  </si>
  <si>
    <t>3.1в</t>
  </si>
  <si>
    <t>Моделювання електромеханічних систем</t>
  </si>
  <si>
    <t>Програмні засоби в електромеханіці</t>
  </si>
  <si>
    <t>Теоретична механіка (загальний обсяг)</t>
  </si>
  <si>
    <t>Фізика (загальний обсяг)</t>
  </si>
  <si>
    <t>Автоматизація технол.процесів, установок і комплексів</t>
  </si>
  <si>
    <t>Безпека життєдіяльностіна базі ВНЗ 1 рівня</t>
  </si>
  <si>
    <t>Електроніка та мікросхемотехніка</t>
  </si>
  <si>
    <t>4</t>
  </si>
  <si>
    <t>Електроніка та мікросхемотехніка (курсова робота)</t>
  </si>
  <si>
    <t>Електричні апарати</t>
  </si>
  <si>
    <t>Електричні машини</t>
  </si>
  <si>
    <t>Електропостачання та енергозбереження промислових підприємств</t>
  </si>
  <si>
    <t>Мікропроцесорні пристрої</t>
  </si>
  <si>
    <t>Основи метрології та електрич. вимірювань</t>
  </si>
  <si>
    <t>Прикладна механіка (загальний обсяг)</t>
  </si>
  <si>
    <t>Теоретичні основи електротехніки (загальний обсяг)</t>
  </si>
  <si>
    <t xml:space="preserve">на базі академії </t>
  </si>
  <si>
    <t>Теорія автоматичного керування</t>
  </si>
  <si>
    <t>Теорія автоматичного керування (курсова робота)</t>
  </si>
  <si>
    <t>Теорія дискретних систем автоматичного керування</t>
  </si>
  <si>
    <t xml:space="preserve">Теорія електроприводу </t>
  </si>
  <si>
    <t>Теорія електроприводу (курсова робота)</t>
  </si>
  <si>
    <t>*</t>
  </si>
  <si>
    <t>Навчальна практика (на базі ВНЗ 1 рівня)</t>
  </si>
  <si>
    <t>Технологічна практика (на базі ВНЗ 1 рівня)</t>
  </si>
  <si>
    <t>Переддипломна практика</t>
  </si>
  <si>
    <t>Підприємницька діяльність та економіка підприємства</t>
  </si>
  <si>
    <t>Силова електроніка</t>
  </si>
  <si>
    <t>Іспити</t>
  </si>
  <si>
    <t>Заліки</t>
  </si>
  <si>
    <t>Курсові роботи</t>
  </si>
  <si>
    <t>Зав.кафедри ЕСА</t>
  </si>
  <si>
    <t>Декан факультету ФАМІТ</t>
  </si>
  <si>
    <t>С.В. Подлєсний</t>
  </si>
  <si>
    <t>1.1.  Гуманітарної та соціально-економічної підготовки</t>
  </si>
  <si>
    <t>Розподіл за триместрами</t>
  </si>
  <si>
    <t xml:space="preserve">іспити </t>
  </si>
  <si>
    <t>заліки</t>
  </si>
  <si>
    <t>курсові</t>
  </si>
  <si>
    <t>проекти</t>
  </si>
  <si>
    <t>роботи</t>
  </si>
  <si>
    <t>1.1.1</t>
  </si>
  <si>
    <t>1.1.2</t>
  </si>
  <si>
    <t>1.1.3</t>
  </si>
  <si>
    <t>1.1.3.1</t>
  </si>
  <si>
    <t>1.1.4</t>
  </si>
  <si>
    <t>1.1.5</t>
  </si>
  <si>
    <t>1.1.5.1</t>
  </si>
  <si>
    <t>1.1.6</t>
  </si>
  <si>
    <t>Разом:</t>
  </si>
  <si>
    <t>На базі академії</t>
  </si>
  <si>
    <t>1.2.1</t>
  </si>
  <si>
    <t>1.2.2</t>
  </si>
  <si>
    <t>1.2.3</t>
  </si>
  <si>
    <t>1.2.4</t>
  </si>
  <si>
    <t>1.2.5</t>
  </si>
  <si>
    <t>1.2.5.1</t>
  </si>
  <si>
    <t>1.2.6</t>
  </si>
  <si>
    <t>1.2.6.1</t>
  </si>
  <si>
    <t>1.2.7</t>
  </si>
  <si>
    <t>1.2.8</t>
  </si>
  <si>
    <t>1.3.1</t>
  </si>
  <si>
    <t>1.3.1.1</t>
  </si>
  <si>
    <t>1.3.1.1.1</t>
  </si>
  <si>
    <t>1.3.1.1.2</t>
  </si>
  <si>
    <t>1.3.3</t>
  </si>
  <si>
    <t>1.3.4</t>
  </si>
  <si>
    <t>1.3.5</t>
  </si>
  <si>
    <t>1.3.5.1</t>
  </si>
  <si>
    <t>На базі ВНЗ 1 рівня</t>
  </si>
  <si>
    <t>3. ПРАКТИЧНА ПІДГОТОВКА</t>
  </si>
  <si>
    <t>3.1</t>
  </si>
  <si>
    <t>3.2</t>
  </si>
  <si>
    <t>3.3</t>
  </si>
  <si>
    <t>3.4</t>
  </si>
  <si>
    <t>4. ДЕРЖАВНА АТЕСТАЦІЯ</t>
  </si>
  <si>
    <t>4.1</t>
  </si>
  <si>
    <t>Всього практична підготовка та державна атестація:</t>
  </si>
  <si>
    <t>Підсумок</t>
  </si>
  <si>
    <t>Екологія на базі ВНЗ 1 рівня</t>
  </si>
  <si>
    <t>Всього за рівень "Бакалавр":</t>
  </si>
  <si>
    <t>1. ОБОВ'ЯЗКОВІ НАВЧАЛЬНІ  ДИСЦИПЛІНИ</t>
  </si>
  <si>
    <t xml:space="preserve">1.2 Дисципліни природничо-наукової (фундаментальної) підготовки  </t>
  </si>
  <si>
    <t xml:space="preserve">Інженерна графіка </t>
  </si>
  <si>
    <t>Вища математика</t>
  </si>
  <si>
    <t>Теорія імовірності та випадкові процеси</t>
  </si>
  <si>
    <t>1.2.9</t>
  </si>
  <si>
    <t>1.2.9.1</t>
  </si>
  <si>
    <t>Основи охорони праці та безпека життєдіяльності (загальний обсяг)</t>
  </si>
  <si>
    <t xml:space="preserve">Основи охорони праці </t>
  </si>
  <si>
    <t>1.2.10</t>
  </si>
  <si>
    <t>1.2.10.1</t>
  </si>
  <si>
    <t>1.3. Дисципліни  професійної підготовки</t>
  </si>
  <si>
    <t>1.3.4.1</t>
  </si>
  <si>
    <t>1.2.11</t>
  </si>
  <si>
    <t>1.2.11.1</t>
  </si>
  <si>
    <t>2. ДИСЦИПЛІНИ ВІЛЬНОГО ВИБОРУ</t>
  </si>
  <si>
    <t>2.2.1</t>
  </si>
  <si>
    <t>2.2.1.1.1</t>
  </si>
  <si>
    <t>2.2.1.1.2</t>
  </si>
  <si>
    <t>2.2.2</t>
  </si>
  <si>
    <t>2.2.3</t>
  </si>
  <si>
    <t>1.3.2</t>
  </si>
  <si>
    <t>1.3.2.1</t>
  </si>
  <si>
    <t>1.2.1.1</t>
  </si>
  <si>
    <t>1.2.4.1</t>
  </si>
  <si>
    <t>1.2.5.2</t>
  </si>
  <si>
    <t>1.2.5.2.1</t>
  </si>
  <si>
    <t>1.3.4.1.1</t>
  </si>
  <si>
    <t>1.3.4.2</t>
  </si>
  <si>
    <t>1.3.5.1.1</t>
  </si>
  <si>
    <t>1.3.5.1.3</t>
  </si>
  <si>
    <r>
      <t>Електричні машини (курсовий проект)</t>
    </r>
    <r>
      <rPr>
        <sz val="12"/>
        <color indexed="10"/>
        <rFont val="Times New Roman"/>
        <family val="1"/>
      </rPr>
      <t xml:space="preserve"> </t>
    </r>
  </si>
  <si>
    <t>1.3.6</t>
  </si>
  <si>
    <t>1.3.6.1</t>
  </si>
  <si>
    <t>1.3.6.1.1</t>
  </si>
  <si>
    <t>1.3.5.1.2</t>
  </si>
  <si>
    <t>1.3.6.1.2</t>
  </si>
  <si>
    <t>Кредиты</t>
  </si>
  <si>
    <t>2.2 Дисципліни професійної піготовки</t>
  </si>
  <si>
    <t>2.2.4</t>
  </si>
  <si>
    <t>2.2.4.1.1</t>
  </si>
  <si>
    <t>2.2.4.1.2</t>
  </si>
  <si>
    <t>2.2.4.2</t>
  </si>
  <si>
    <t>2.2.5</t>
  </si>
  <si>
    <t>2.2.5.1</t>
  </si>
  <si>
    <t>2.2.11</t>
  </si>
  <si>
    <r>
      <t xml:space="preserve">галузь знань: </t>
    </r>
    <r>
      <rPr>
        <b/>
        <sz val="20"/>
        <rFont val="Times New Roman"/>
        <family val="1"/>
      </rPr>
      <t xml:space="preserve"> 14 "Електрична інженерія"</t>
    </r>
  </si>
  <si>
    <t>Комп’ютерні системи автоматизації електромеханічних комплексів</t>
  </si>
  <si>
    <t>-</t>
  </si>
  <si>
    <t>43</t>
  </si>
  <si>
    <t>8по12 год+3</t>
  </si>
  <si>
    <r>
      <t xml:space="preserve">спеціалізації: </t>
    </r>
    <r>
      <rPr>
        <b/>
        <sz val="20"/>
        <rFont val="Times New Roman"/>
        <family val="1"/>
      </rPr>
      <t>Спеціалізовані комп’ютерні електромеханічні системи</t>
    </r>
  </si>
  <si>
    <t xml:space="preserve">Іноземна мова (за проф.спр.) (загальний обсяг) </t>
  </si>
  <si>
    <t>Комп'ютерізовані системи керування</t>
  </si>
  <si>
    <t>Комп'ютерізовані системи керування електроприводами (курс.робота)</t>
  </si>
  <si>
    <t>Об'єктно- орієнтовані технології і пакети в комп'ютерних системах керування</t>
  </si>
  <si>
    <t>Комп'ютерізовані системи керування електроприводами</t>
  </si>
  <si>
    <t xml:space="preserve">Комп'ютерна схемотехніка </t>
  </si>
  <si>
    <t xml:space="preserve">Об'єктно- орієнтовані технології і пакети в спеціалізованих електромеханічних системах </t>
  </si>
  <si>
    <t>Основи САПР комп'ютерізованих систем автоматизації</t>
  </si>
  <si>
    <t>Спеціалізовані системи керування електроприводами</t>
  </si>
  <si>
    <t>Спеціалізовані системи керування електроприводами (курс.робота)</t>
  </si>
  <si>
    <t>Спеціалізація "Спеціалізовані комп'ютерні електромеханічні системи"</t>
  </si>
  <si>
    <t>Спеціалізація "Комп'ютерні системи автоматизації електромеханічних комплексів"</t>
  </si>
  <si>
    <t>Вступ до навчального  процесу</t>
  </si>
  <si>
    <t>1.2.2.1</t>
  </si>
  <si>
    <t>1.2.3.1</t>
  </si>
  <si>
    <t>3д 3**</t>
  </si>
  <si>
    <t>2+с*</t>
  </si>
  <si>
    <t>5фд*6**</t>
  </si>
  <si>
    <t>с*</t>
  </si>
  <si>
    <t xml:space="preserve">      Примітка:  ф* / с* - секційні заняття (факультатив),                                                                      ** - щорічне оцінювання фізичної підготовки студентів</t>
  </si>
  <si>
    <t>В.Т.Лебідь</t>
  </si>
  <si>
    <r>
      <t xml:space="preserve">спеціальність : </t>
    </r>
    <r>
      <rPr>
        <b/>
        <sz val="20"/>
        <rFont val="Times New Roman"/>
        <family val="1"/>
      </rPr>
      <t>141 "Електроенергетика, електротехніка та електромеханіка"</t>
    </r>
  </si>
  <si>
    <t>2.1.Соціально-гуманітарні (факультативні) дисципліни (на базі ВНЗ 1 рівня)</t>
  </si>
  <si>
    <t xml:space="preserve">V. План навчального процесу на 2017/2018навчальний рік      </t>
  </si>
  <si>
    <t xml:space="preserve">На основі ОПП підготовки молодшого спеціаліста </t>
  </si>
  <si>
    <t>ЗАТВЕРДЖЕНО:</t>
  </si>
  <si>
    <t>на засіданні Вченої ради</t>
  </si>
  <si>
    <t>(Ковальов В.Д.)</t>
  </si>
  <si>
    <t>Кваліфікація: бакалавр з електроенергетики, електротехніки та електромеханіки</t>
  </si>
  <si>
    <t>Основи економічної теорії на базі ВНЗ 1 рівня</t>
  </si>
  <si>
    <t>ісп</t>
  </si>
  <si>
    <t>2.2.2.1</t>
  </si>
  <si>
    <t>2.2.3.1</t>
  </si>
  <si>
    <t>1.1.8</t>
  </si>
  <si>
    <t>1.1.7</t>
  </si>
  <si>
    <t>Правознавство та господарське законодавство на базі ВНЗ 1 рівня</t>
  </si>
  <si>
    <t>Розподіл за семестрами</t>
  </si>
  <si>
    <t>2а</t>
  </si>
  <si>
    <t>2б</t>
  </si>
  <si>
    <t>4а</t>
  </si>
  <si>
    <t>4б</t>
  </si>
  <si>
    <t>2бд 2б**</t>
  </si>
  <si>
    <t>4афд*4б**</t>
  </si>
  <si>
    <t>Семестр</t>
  </si>
  <si>
    <r>
      <t xml:space="preserve">форма навчання:        </t>
    </r>
    <r>
      <rPr>
        <b/>
        <sz val="20"/>
        <rFont val="Times New Roman"/>
        <family val="1"/>
      </rPr>
      <t>денна  зі скороченим терміном навчання</t>
    </r>
  </si>
  <si>
    <t>ПК</t>
  </si>
  <si>
    <t xml:space="preserve">Електричні машини (курсовий проект) </t>
  </si>
  <si>
    <t>исправл опеч на сем 2б</t>
  </si>
  <si>
    <t>"29  " березня    2018 р.</t>
  </si>
  <si>
    <t>КИТ</t>
  </si>
  <si>
    <t xml:space="preserve">Позначення: Т – теоретичне навчання; С – екзаменаційна сесія; ПК- проміжний контроль; П – практика; К – канікули; Д– дипломне проектування; А – державна атестація </t>
  </si>
  <si>
    <t>Екзаменаційна сесія та проміжний контроль</t>
  </si>
  <si>
    <t>10</t>
  </si>
  <si>
    <t>58+8по18год</t>
  </si>
  <si>
    <t>2+48год*</t>
  </si>
  <si>
    <t>2+48 год*</t>
  </si>
  <si>
    <t>протокол № 8</t>
  </si>
  <si>
    <t>А</t>
  </si>
  <si>
    <t xml:space="preserve">V. План навчального процесу на 2018/2019навчальний рік      </t>
  </si>
  <si>
    <t>так</t>
  </si>
  <si>
    <t/>
  </si>
  <si>
    <t>викладач</t>
  </si>
  <si>
    <t>ЕСА-18-1т, 1 семестр, 2018/2019 н.р.</t>
  </si>
  <si>
    <t>ЕСА-18-1т, 2а  семестр, 2018/2019 н.р.</t>
  </si>
  <si>
    <t>ЕСА-18-1т, 2б  семестр, 2018/2019 н.р.</t>
  </si>
  <si>
    <t xml:space="preserve">ЕСА-17-1т, 3  семестр, 2018/2019 н.р.  </t>
  </si>
  <si>
    <t xml:space="preserve">ЕСА-17-1т, 4а  семестр, 2018/2019 н.р.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</si>
</sst>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_-;\-* #,##0_-;\ _-;_-@_-"/>
    <numFmt numFmtId="181" formatCode="#,##0;\-* #,##0_-;\ _-;_-@_-"/>
    <numFmt numFmtId="182" formatCode="0.0"/>
    <numFmt numFmtId="183" formatCode="#,##0_ ;\-#,##0\ "/>
    <numFmt numFmtId="184" formatCode="#,##0.0;\-* #,##0.0_-;\ _-;_-@_-"/>
    <numFmt numFmtId="185" formatCode="0.000"/>
    <numFmt numFmtId="186" formatCode="#,##0.0_ ;\-#,##0.0\ "/>
  </numFmts>
  <fonts count="11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 Cyr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Arial Cyr"/>
      <family val="2"/>
    </font>
    <font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name val="Cambria"/>
      <family val="1"/>
    </font>
    <font>
      <sz val="10"/>
      <name val="Cambria"/>
      <family val="1"/>
    </font>
    <font>
      <i/>
      <sz val="10"/>
      <name val="Arial Cyr"/>
      <family val="2"/>
    </font>
    <font>
      <b/>
      <sz val="14"/>
      <name val="Cambria"/>
      <family val="1"/>
    </font>
    <font>
      <sz val="12"/>
      <name val="Arial Cyr"/>
      <family val="2"/>
    </font>
    <font>
      <b/>
      <sz val="10"/>
      <name val="Arial Cyr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sz val="12"/>
      <name val="Arial Cyr"/>
      <family val="2"/>
    </font>
    <font>
      <b/>
      <sz val="12"/>
      <name val="Arial"/>
      <family val="2"/>
    </font>
    <font>
      <b/>
      <i/>
      <sz val="14"/>
      <name val="Arial Cyr"/>
      <family val="2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sz val="14"/>
      <name val="Cambria"/>
      <family val="1"/>
    </font>
    <font>
      <b/>
      <sz val="14"/>
      <name val="Arial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Cambria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0"/>
      <color indexed="30"/>
      <name val="Arial Cyr"/>
      <family val="2"/>
    </font>
    <font>
      <b/>
      <sz val="10"/>
      <color indexed="30"/>
      <name val="Arial Cyr"/>
      <family val="2"/>
    </font>
    <font>
      <sz val="11"/>
      <color indexed="30"/>
      <name val="Times New Roman"/>
      <family val="1"/>
    </font>
    <font>
      <i/>
      <sz val="10"/>
      <color indexed="30"/>
      <name val="Arial Cyr"/>
      <family val="2"/>
    </font>
    <font>
      <sz val="12"/>
      <color indexed="30"/>
      <name val="Arial"/>
      <family val="2"/>
    </font>
    <font>
      <sz val="12"/>
      <color indexed="40"/>
      <name val="Times New Roman"/>
      <family val="1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mbria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sz val="10"/>
      <color rgb="FF0070C0"/>
      <name val="Arial Cyr"/>
      <family val="2"/>
    </font>
    <font>
      <b/>
      <sz val="10"/>
      <color rgb="FF0070C0"/>
      <name val="Arial Cyr"/>
      <family val="2"/>
    </font>
    <font>
      <sz val="11"/>
      <color rgb="FF0070C0"/>
      <name val="Times New Roman"/>
      <family val="1"/>
    </font>
    <font>
      <i/>
      <sz val="10"/>
      <color rgb="FF0070C0"/>
      <name val="Arial Cyr"/>
      <family val="2"/>
    </font>
    <font>
      <sz val="12"/>
      <color rgb="FF0070C0"/>
      <name val="Arial"/>
      <family val="2"/>
    </font>
    <font>
      <sz val="12"/>
      <color rgb="FF00B0F0"/>
      <name val="Times New Roman"/>
      <family val="1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0" fillId="0" borderId="0">
      <alignment/>
      <protection/>
    </xf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97" fillId="32" borderId="0" applyNumberFormat="0" applyBorder="0" applyAlignment="0" applyProtection="0"/>
  </cellStyleXfs>
  <cellXfs count="191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49" fontId="16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2" fillId="0" borderId="0" xfId="0" applyNumberFormat="1" applyFont="1" applyFill="1" applyBorder="1" applyAlignment="1" applyProtection="1">
      <alignment vertical="center"/>
      <protection/>
    </xf>
    <xf numFmtId="18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0" borderId="13" xfId="0" applyNumberFormat="1" applyFont="1" applyFill="1" applyBorder="1" applyAlignment="1" applyProtection="1">
      <alignment horizontal="center" vertical="center"/>
      <protection/>
    </xf>
    <xf numFmtId="18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7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/>
      <protection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2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83" fontId="16" fillId="0" borderId="12" xfId="0" applyNumberFormat="1" applyFont="1" applyFill="1" applyBorder="1" applyAlignment="1" applyProtection="1">
      <alignment horizontal="center" vertical="center"/>
      <protection/>
    </xf>
    <xf numFmtId="183" fontId="1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12" xfId="0" applyNumberFormat="1" applyFont="1" applyFill="1" applyBorder="1" applyAlignment="1">
      <alignment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180" fontId="2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180" fontId="16" fillId="0" borderId="12" xfId="0" applyNumberFormat="1" applyFont="1" applyFill="1" applyBorder="1" applyAlignment="1" applyProtection="1">
      <alignment horizontal="center" vertical="center"/>
      <protection/>
    </xf>
    <xf numFmtId="180" fontId="16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180" fontId="2" fillId="0" borderId="12" xfId="0" applyNumberFormat="1" applyFont="1" applyFill="1" applyBorder="1" applyAlignment="1" applyProtection="1">
      <alignment vertical="center"/>
      <protection/>
    </xf>
    <xf numFmtId="182" fontId="2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84" fontId="25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180" fontId="2" fillId="0" borderId="12" xfId="0" applyNumberFormat="1" applyFont="1" applyFill="1" applyBorder="1" applyAlignment="1" applyProtection="1">
      <alignment horizontal="center" vertical="center" wrapText="1"/>
      <protection/>
    </xf>
    <xf numFmtId="182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180" fontId="16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81" fontId="2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Font="1" applyBorder="1" applyAlignment="1">
      <alignment vertical="center"/>
    </xf>
    <xf numFmtId="49" fontId="2" fillId="0" borderId="26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182" fontId="27" fillId="33" borderId="0" xfId="0" applyNumberFormat="1" applyFont="1" applyFill="1" applyBorder="1" applyAlignment="1" applyProtection="1">
      <alignment horizontal="center" vertical="center"/>
      <protection/>
    </xf>
    <xf numFmtId="0" fontId="0" fillId="34" borderId="32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82" fontId="27" fillId="33" borderId="35" xfId="0" applyNumberFormat="1" applyFont="1" applyFill="1" applyBorder="1" applyAlignment="1" applyProtection="1">
      <alignment horizontal="center" vertical="center"/>
      <protection/>
    </xf>
    <xf numFmtId="182" fontId="27" fillId="33" borderId="36" xfId="0" applyNumberFormat="1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80" fontId="2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/>
    </xf>
    <xf numFmtId="0" fontId="2" fillId="34" borderId="3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181" fontId="25" fillId="0" borderId="12" xfId="0" applyNumberFormat="1" applyFont="1" applyFill="1" applyBorder="1" applyAlignment="1" applyProtection="1">
      <alignment horizontal="center" vertical="center"/>
      <protection/>
    </xf>
    <xf numFmtId="1" fontId="25" fillId="0" borderId="12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2" fontId="27" fillId="33" borderId="33" xfId="0" applyNumberFormat="1" applyFont="1" applyFill="1" applyBorder="1" applyAlignment="1" applyProtection="1">
      <alignment horizontal="center" vertical="center"/>
      <protection/>
    </xf>
    <xf numFmtId="182" fontId="27" fillId="33" borderId="39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" fontId="2" fillId="0" borderId="27" xfId="0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 applyProtection="1">
      <alignment horizontal="center" vertical="center"/>
      <protection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80" fontId="16" fillId="0" borderId="0" xfId="0" applyNumberFormat="1" applyFont="1" applyFill="1" applyBorder="1" applyAlignment="1" applyProtection="1">
      <alignment vertical="center"/>
      <protection/>
    </xf>
    <xf numFmtId="0" fontId="2" fillId="34" borderId="29" xfId="0" applyNumberFormat="1" applyFont="1" applyFill="1" applyBorder="1" applyAlignment="1" applyProtection="1">
      <alignment horizontal="center" vertical="center"/>
      <protection/>
    </xf>
    <xf numFmtId="0" fontId="2" fillId="34" borderId="24" xfId="0" applyNumberFormat="1" applyFont="1" applyFill="1" applyBorder="1" applyAlignment="1" applyProtection="1">
      <alignment horizontal="center" vertical="center"/>
      <protection/>
    </xf>
    <xf numFmtId="0" fontId="2" fillId="34" borderId="30" xfId="0" applyNumberFormat="1" applyFont="1" applyFill="1" applyBorder="1" applyAlignment="1" applyProtection="1">
      <alignment horizontal="center" vertical="center"/>
      <protection/>
    </xf>
    <xf numFmtId="0" fontId="2" fillId="34" borderId="14" xfId="0" applyNumberFormat="1" applyFont="1" applyFill="1" applyBorder="1" applyAlignment="1" applyProtection="1">
      <alignment horizontal="center" vertical="center"/>
      <protection/>
    </xf>
    <xf numFmtId="0" fontId="2" fillId="34" borderId="12" xfId="0" applyNumberFormat="1" applyFont="1" applyFill="1" applyBorder="1" applyAlignment="1" applyProtection="1">
      <alignment horizontal="center" vertical="center"/>
      <protection/>
    </xf>
    <xf numFmtId="0" fontId="2" fillId="34" borderId="13" xfId="0" applyNumberFormat="1" applyFont="1" applyFill="1" applyBorder="1" applyAlignment="1" applyProtection="1">
      <alignment horizontal="center" vertical="center"/>
      <protection/>
    </xf>
    <xf numFmtId="0" fontId="2" fillId="34" borderId="19" xfId="0" applyNumberFormat="1" applyFont="1" applyFill="1" applyBorder="1" applyAlignment="1" applyProtection="1">
      <alignment horizontal="center" vertical="center"/>
      <protection/>
    </xf>
    <xf numFmtId="0" fontId="2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37" xfId="0" applyNumberFormat="1" applyFont="1" applyFill="1" applyBorder="1" applyAlignment="1" applyProtection="1">
      <alignment horizontal="center" vertical="center"/>
      <protection/>
    </xf>
    <xf numFmtId="0" fontId="2" fillId="34" borderId="22" xfId="0" applyNumberFormat="1" applyFont="1" applyFill="1" applyBorder="1" applyAlignment="1" applyProtection="1">
      <alignment horizontal="center" vertical="center"/>
      <protection/>
    </xf>
    <xf numFmtId="0" fontId="2" fillId="34" borderId="21" xfId="0" applyNumberFormat="1" applyFont="1" applyFill="1" applyBorder="1" applyAlignment="1" applyProtection="1">
      <alignment horizontal="center" vertical="center"/>
      <protection/>
    </xf>
    <xf numFmtId="0" fontId="2" fillId="34" borderId="23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180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left" vertical="center"/>
      <protection/>
    </xf>
    <xf numFmtId="180" fontId="22" fillId="0" borderId="12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Alignment="1">
      <alignment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82" fontId="2" fillId="0" borderId="12" xfId="0" applyNumberFormat="1" applyFont="1" applyBorder="1" applyAlignment="1">
      <alignment horizontal="center"/>
    </xf>
    <xf numFmtId="0" fontId="35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24" xfId="0" applyNumberFormat="1" applyFont="1" applyFill="1" applyBorder="1" applyAlignment="1" applyProtection="1">
      <alignment horizontal="center" vertical="center"/>
      <protection/>
    </xf>
    <xf numFmtId="180" fontId="22" fillId="0" borderId="29" xfId="0" applyNumberFormat="1" applyFont="1" applyFill="1" applyBorder="1" applyAlignment="1" applyProtection="1">
      <alignment horizontal="left" vertical="center" wrapText="1"/>
      <protection/>
    </xf>
    <xf numFmtId="180" fontId="22" fillId="0" borderId="24" xfId="0" applyNumberFormat="1" applyFont="1" applyFill="1" applyBorder="1" applyAlignment="1" applyProtection="1">
      <alignment horizontal="left" vertical="center" wrapText="1"/>
      <protection/>
    </xf>
    <xf numFmtId="180" fontId="22" fillId="0" borderId="24" xfId="0" applyNumberFormat="1" applyFont="1" applyFill="1" applyBorder="1" applyAlignment="1" applyProtection="1">
      <alignment vertical="center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2" fillId="0" borderId="12" xfId="0" applyNumberFormat="1" applyFont="1" applyFill="1" applyBorder="1" applyAlignment="1" applyProtection="1">
      <alignment vertical="center"/>
      <protection/>
    </xf>
    <xf numFmtId="180" fontId="2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180" fontId="22" fillId="0" borderId="14" xfId="0" applyNumberFormat="1" applyFont="1" applyFill="1" applyBorder="1" applyAlignment="1" applyProtection="1">
      <alignment vertical="center"/>
      <protection/>
    </xf>
    <xf numFmtId="181" fontId="2" fillId="34" borderId="12" xfId="0" applyNumberFormat="1" applyFont="1" applyFill="1" applyBorder="1" applyAlignment="1" applyProtection="1">
      <alignment horizontal="center" vertical="center"/>
      <protection/>
    </xf>
    <xf numFmtId="184" fontId="16" fillId="34" borderId="12" xfId="0" applyNumberFormat="1" applyFont="1" applyFill="1" applyBorder="1" applyAlignment="1" applyProtection="1">
      <alignment horizontal="center" vertical="center"/>
      <protection/>
    </xf>
    <xf numFmtId="0" fontId="16" fillId="34" borderId="12" xfId="0" applyFont="1" applyFill="1" applyBorder="1" applyAlignment="1">
      <alignment horizontal="center" vertical="center" wrapText="1"/>
    </xf>
    <xf numFmtId="1" fontId="16" fillId="34" borderId="12" xfId="0" applyNumberFormat="1" applyFont="1" applyFill="1" applyBorder="1" applyAlignment="1">
      <alignment horizontal="center" vertical="center"/>
    </xf>
    <xf numFmtId="0" fontId="16" fillId="34" borderId="12" xfId="0" applyNumberFormat="1" applyFont="1" applyFill="1" applyBorder="1" applyAlignment="1">
      <alignment horizontal="center" vertical="center"/>
    </xf>
    <xf numFmtId="1" fontId="16" fillId="34" borderId="12" xfId="0" applyNumberFormat="1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180" fontId="16" fillId="0" borderId="12" xfId="0" applyNumberFormat="1" applyFont="1" applyFill="1" applyBorder="1" applyAlignment="1" applyProtection="1">
      <alignment vertical="center"/>
      <protection/>
    </xf>
    <xf numFmtId="0" fontId="25" fillId="0" borderId="26" xfId="0" applyFont="1" applyBorder="1" applyAlignment="1">
      <alignment horizontal="center" vertical="center" wrapText="1"/>
    </xf>
    <xf numFmtId="180" fontId="29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25" fillId="34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49" fontId="25" fillId="34" borderId="0" xfId="0" applyNumberFormat="1" applyFont="1" applyFill="1" applyBorder="1" applyAlignment="1">
      <alignment horizontal="left" vertical="center"/>
    </xf>
    <xf numFmtId="180" fontId="16" fillId="0" borderId="0" xfId="0" applyNumberFormat="1" applyFont="1" applyFill="1" applyBorder="1" applyAlignment="1" applyProtection="1">
      <alignment horizontal="center" vertical="center"/>
      <protection/>
    </xf>
    <xf numFmtId="182" fontId="16" fillId="0" borderId="0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>
      <alignment horizontal="center" vertical="center"/>
    </xf>
    <xf numFmtId="18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Border="1" applyAlignment="1" applyProtection="1">
      <alignment horizontal="right" vertical="center"/>
      <protection/>
    </xf>
    <xf numFmtId="180" fontId="16" fillId="0" borderId="0" xfId="0" applyNumberFormat="1" applyFont="1" applyFill="1" applyBorder="1" applyAlignment="1" applyProtection="1">
      <alignment horizontal="left" vertical="top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180" fontId="22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180" fontId="16" fillId="0" borderId="13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82" fontId="16" fillId="0" borderId="12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80" fontId="16" fillId="0" borderId="12" xfId="0" applyNumberFormat="1" applyFont="1" applyBorder="1" applyAlignment="1">
      <alignment horizontal="center"/>
    </xf>
    <xf numFmtId="0" fontId="16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80" fontId="3" fillId="0" borderId="29" xfId="0" applyNumberFormat="1" applyFont="1" applyFill="1" applyBorder="1" applyAlignment="1" applyProtection="1">
      <alignment vertical="center"/>
      <protection/>
    </xf>
    <xf numFmtId="180" fontId="3" fillId="0" borderId="24" xfId="0" applyNumberFormat="1" applyFont="1" applyFill="1" applyBorder="1" applyAlignment="1" applyProtection="1">
      <alignment vertical="center"/>
      <protection/>
    </xf>
    <xf numFmtId="180" fontId="3" fillId="0" borderId="30" xfId="0" applyNumberFormat="1" applyFont="1" applyFill="1" applyBorder="1" applyAlignment="1" applyProtection="1">
      <alignment vertical="center"/>
      <protection/>
    </xf>
    <xf numFmtId="0" fontId="16" fillId="34" borderId="14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 applyProtection="1">
      <alignment vertical="center"/>
      <protection/>
    </xf>
    <xf numFmtId="49" fontId="2" fillId="35" borderId="12" xfId="0" applyNumberFormat="1" applyFont="1" applyFill="1" applyBorder="1" applyAlignment="1">
      <alignment horizontal="right" vertical="center" wrapText="1"/>
    </xf>
    <xf numFmtId="1" fontId="16" fillId="35" borderId="12" xfId="0" applyNumberFormat="1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18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>
      <alignment horizontal="center" vertical="center" wrapText="1"/>
    </xf>
    <xf numFmtId="181" fontId="24" fillId="0" borderId="12" xfId="0" applyNumberFormat="1" applyFont="1" applyFill="1" applyBorder="1" applyAlignment="1" applyProtection="1">
      <alignment horizontal="center" vertical="center"/>
      <protection/>
    </xf>
    <xf numFmtId="182" fontId="25" fillId="0" borderId="12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wrapText="1"/>
    </xf>
    <xf numFmtId="18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16" fillId="35" borderId="26" xfId="0" applyNumberFormat="1" applyFont="1" applyFill="1" applyBorder="1" applyAlignment="1">
      <alignment horizontal="center" vertical="center" wrapText="1"/>
    </xf>
    <xf numFmtId="0" fontId="16" fillId="35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 applyProtection="1">
      <alignment horizontal="center" vertical="center"/>
      <protection/>
    </xf>
    <xf numFmtId="182" fontId="16" fillId="0" borderId="13" xfId="0" applyNumberFormat="1" applyFont="1" applyFill="1" applyBorder="1" applyAlignment="1" applyProtection="1">
      <alignment horizontal="center" vertical="center"/>
      <protection/>
    </xf>
    <xf numFmtId="182" fontId="16" fillId="0" borderId="13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30" xfId="0" applyNumberFormat="1" applyFont="1" applyFill="1" applyBorder="1" applyAlignment="1">
      <alignment horizontal="center" vertical="center" wrapText="1"/>
    </xf>
    <xf numFmtId="1" fontId="16" fillId="0" borderId="29" xfId="0" applyNumberFormat="1" applyFont="1" applyFill="1" applyBorder="1" applyAlignment="1">
      <alignment horizontal="center" vertical="center"/>
    </xf>
    <xf numFmtId="0" fontId="16" fillId="0" borderId="29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5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1" fontId="16" fillId="34" borderId="13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180" fontId="3" fillId="0" borderId="14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180" fontId="22" fillId="0" borderId="29" xfId="0" applyNumberFormat="1" applyFont="1" applyFill="1" applyBorder="1" applyAlignment="1" applyProtection="1">
      <alignment vertical="center"/>
      <protection/>
    </xf>
    <xf numFmtId="180" fontId="2" fillId="0" borderId="14" xfId="0" applyNumberFormat="1" applyFont="1" applyFill="1" applyBorder="1" applyAlignment="1" applyProtection="1">
      <alignment vertical="center"/>
      <protection/>
    </xf>
    <xf numFmtId="0" fontId="16" fillId="0" borderId="13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180" fontId="22" fillId="0" borderId="14" xfId="0" applyNumberFormat="1" applyFont="1" applyFill="1" applyBorder="1" applyAlignment="1" applyProtection="1">
      <alignment horizontal="left" vertical="center" wrapText="1"/>
      <protection/>
    </xf>
    <xf numFmtId="49" fontId="16" fillId="0" borderId="37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>
      <alignment horizontal="right" vertical="center" wrapText="1"/>
    </xf>
    <xf numFmtId="0" fontId="3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0" fontId="2" fillId="0" borderId="2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 wrapText="1"/>
    </xf>
    <xf numFmtId="0" fontId="29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2" fillId="36" borderId="14" xfId="0" applyNumberFormat="1" applyFont="1" applyFill="1" applyBorder="1" applyAlignment="1">
      <alignment horizontal="center" vertical="center" wrapText="1"/>
    </xf>
    <xf numFmtId="0" fontId="2" fillId="36" borderId="12" xfId="0" applyNumberFormat="1" applyFont="1" applyFill="1" applyBorder="1" applyAlignment="1">
      <alignment horizontal="center" vertical="center" wrapText="1"/>
    </xf>
    <xf numFmtId="0" fontId="24" fillId="36" borderId="12" xfId="0" applyNumberFormat="1" applyFont="1" applyFill="1" applyBorder="1" applyAlignment="1" applyProtection="1">
      <alignment horizontal="center" vertical="center"/>
      <protection/>
    </xf>
    <xf numFmtId="180" fontId="2" fillId="36" borderId="0" xfId="0" applyNumberFormat="1" applyFont="1" applyFill="1" applyBorder="1" applyAlignment="1" applyProtection="1">
      <alignment vertical="center"/>
      <protection/>
    </xf>
    <xf numFmtId="49" fontId="34" fillId="0" borderId="41" xfId="0" applyNumberFormat="1" applyFont="1" applyFill="1" applyBorder="1" applyAlignment="1">
      <alignment vertical="center" wrapText="1"/>
    </xf>
    <xf numFmtId="182" fontId="38" fillId="0" borderId="41" xfId="0" applyNumberFormat="1" applyFont="1" applyFill="1" applyBorder="1" applyAlignment="1">
      <alignment horizontal="center" vertical="center" wrapText="1"/>
    </xf>
    <xf numFmtId="1" fontId="34" fillId="0" borderId="41" xfId="0" applyNumberFormat="1" applyFont="1" applyFill="1" applyBorder="1" applyAlignment="1">
      <alignment vertical="center" wrapText="1"/>
    </xf>
    <xf numFmtId="1" fontId="34" fillId="0" borderId="42" xfId="0" applyNumberFormat="1" applyFont="1" applyFill="1" applyBorder="1" applyAlignment="1">
      <alignment vertical="center" wrapText="1"/>
    </xf>
    <xf numFmtId="49" fontId="34" fillId="0" borderId="36" xfId="0" applyNumberFormat="1" applyFont="1" applyFill="1" applyBorder="1" applyAlignment="1">
      <alignment vertical="center" wrapText="1"/>
    </xf>
    <xf numFmtId="182" fontId="38" fillId="0" borderId="36" xfId="0" applyNumberFormat="1" applyFont="1" applyFill="1" applyBorder="1" applyAlignment="1">
      <alignment horizontal="center" vertical="center" wrapText="1"/>
    </xf>
    <xf numFmtId="1" fontId="34" fillId="0" borderId="36" xfId="0" applyNumberFormat="1" applyFont="1" applyFill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26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2" fillId="36" borderId="0" xfId="0" applyFont="1" applyFill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36" fillId="34" borderId="32" xfId="0" applyFont="1" applyFill="1" applyBorder="1" applyAlignment="1">
      <alignment horizontal="center" vertical="center" wrapText="1"/>
    </xf>
    <xf numFmtId="0" fontId="36" fillId="34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8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32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49" fontId="32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1" fontId="34" fillId="0" borderId="43" xfId="0" applyNumberFormat="1" applyFont="1" applyFill="1" applyBorder="1" applyAlignment="1">
      <alignment vertical="center" wrapText="1"/>
    </xf>
    <xf numFmtId="0" fontId="16" fillId="0" borderId="36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184" fontId="16" fillId="0" borderId="36" xfId="0" applyNumberFormat="1" applyFont="1" applyFill="1" applyBorder="1" applyAlignment="1" applyProtection="1">
      <alignment horizontal="center" vertical="center"/>
      <protection/>
    </xf>
    <xf numFmtId="1" fontId="16" fillId="0" borderId="36" xfId="0" applyNumberFormat="1" applyFont="1" applyBorder="1" applyAlignment="1">
      <alignment horizontal="center" vertical="center" wrapText="1"/>
    </xf>
    <xf numFmtId="1" fontId="16" fillId="0" borderId="36" xfId="0" applyNumberFormat="1" applyFont="1" applyBorder="1" applyAlignment="1">
      <alignment horizontal="center" vertical="center"/>
    </xf>
    <xf numFmtId="0" fontId="16" fillId="0" borderId="36" xfId="0" applyNumberFormat="1" applyFont="1" applyBorder="1" applyAlignment="1">
      <alignment horizontal="center" vertical="center" wrapText="1"/>
    </xf>
    <xf numFmtId="181" fontId="2" fillId="0" borderId="16" xfId="0" applyNumberFormat="1" applyFont="1" applyFill="1" applyBorder="1" applyAlignment="1" applyProtection="1">
      <alignment horizontal="center" vertical="center"/>
      <protection/>
    </xf>
    <xf numFmtId="1" fontId="16" fillId="0" borderId="16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1" fontId="16" fillId="0" borderId="37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7" fillId="0" borderId="37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180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Border="1" applyAlignment="1">
      <alignment horizontal="center" vertical="center" wrapText="1"/>
    </xf>
    <xf numFmtId="1" fontId="22" fillId="0" borderId="36" xfId="0" applyNumberFormat="1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>
      <alignment horizontal="left" vertical="top" wrapText="1"/>
    </xf>
    <xf numFmtId="0" fontId="16" fillId="0" borderId="37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49" fontId="16" fillId="0" borderId="16" xfId="0" applyNumberFormat="1" applyFont="1" applyBorder="1" applyAlignment="1">
      <alignment horizontal="left" vertical="center" wrapText="1"/>
    </xf>
    <xf numFmtId="1" fontId="16" fillId="0" borderId="42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1" fontId="26" fillId="0" borderId="37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37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182" fontId="26" fillId="0" borderId="45" xfId="0" applyNumberFormat="1" applyFont="1" applyFill="1" applyBorder="1" applyAlignment="1" applyProtection="1">
      <alignment horizontal="center" vertical="center"/>
      <protection/>
    </xf>
    <xf numFmtId="1" fontId="2" fillId="0" borderId="45" xfId="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82" fontId="2" fillId="0" borderId="16" xfId="0" applyNumberFormat="1" applyFont="1" applyBorder="1" applyAlignment="1">
      <alignment horizontal="center"/>
    </xf>
    <xf numFmtId="0" fontId="35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9" xfId="0" applyFont="1" applyBorder="1" applyAlignment="1">
      <alignment/>
    </xf>
    <xf numFmtId="180" fontId="2" fillId="0" borderId="37" xfId="0" applyNumberFormat="1" applyFont="1" applyFill="1" applyBorder="1" applyAlignment="1" applyProtection="1">
      <alignment horizontal="center" vertical="center"/>
      <protection/>
    </xf>
    <xf numFmtId="180" fontId="22" fillId="0" borderId="19" xfId="0" applyNumberFormat="1" applyFont="1" applyFill="1" applyBorder="1" applyAlignment="1" applyProtection="1">
      <alignment horizontal="left" vertical="center" wrapText="1"/>
      <protection/>
    </xf>
    <xf numFmtId="180" fontId="22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6" xfId="0" applyFont="1" applyBorder="1" applyAlignment="1">
      <alignment horizontal="center"/>
    </xf>
    <xf numFmtId="182" fontId="16" fillId="0" borderId="46" xfId="0" applyNumberFormat="1" applyFont="1" applyBorder="1" applyAlignment="1">
      <alignment horizontal="center"/>
    </xf>
    <xf numFmtId="1" fontId="16" fillId="0" borderId="46" xfId="0" applyNumberFormat="1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0" fillId="0" borderId="46" xfId="0" applyFont="1" applyBorder="1" applyAlignment="1">
      <alignment/>
    </xf>
    <xf numFmtId="180" fontId="2" fillId="0" borderId="46" xfId="0" applyNumberFormat="1" applyFont="1" applyFill="1" applyBorder="1" applyAlignment="1" applyProtection="1">
      <alignment horizontal="center" vertical="center"/>
      <protection/>
    </xf>
    <xf numFmtId="180" fontId="22" fillId="0" borderId="46" xfId="0" applyNumberFormat="1" applyFont="1" applyFill="1" applyBorder="1" applyAlignment="1" applyProtection="1">
      <alignment horizontal="left" vertical="center" wrapText="1"/>
      <protection/>
    </xf>
    <xf numFmtId="0" fontId="16" fillId="0" borderId="47" xfId="0" applyFont="1" applyBorder="1" applyAlignment="1">
      <alignment horizontal="center"/>
    </xf>
    <xf numFmtId="182" fontId="16" fillId="0" borderId="47" xfId="0" applyNumberFormat="1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0" fillId="0" borderId="47" xfId="0" applyFont="1" applyBorder="1" applyAlignment="1">
      <alignment/>
    </xf>
    <xf numFmtId="180" fontId="2" fillId="0" borderId="47" xfId="0" applyNumberFormat="1" applyFont="1" applyFill="1" applyBorder="1" applyAlignment="1" applyProtection="1">
      <alignment horizontal="center" vertical="center"/>
      <protection/>
    </xf>
    <xf numFmtId="180" fontId="22" fillId="0" borderId="47" xfId="0" applyNumberFormat="1" applyFont="1" applyFill="1" applyBorder="1" applyAlignment="1" applyProtection="1">
      <alignment horizontal="left" vertical="center" wrapText="1"/>
      <protection/>
    </xf>
    <xf numFmtId="0" fontId="16" fillId="0" borderId="45" xfId="0" applyFont="1" applyBorder="1" applyAlignment="1">
      <alignment horizontal="center"/>
    </xf>
    <xf numFmtId="182" fontId="16" fillId="0" borderId="45" xfId="0" applyNumberFormat="1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0" fillId="0" borderId="45" xfId="0" applyFont="1" applyBorder="1" applyAlignment="1">
      <alignment/>
    </xf>
    <xf numFmtId="180" fontId="2" fillId="0" borderId="45" xfId="0" applyNumberFormat="1" applyFont="1" applyFill="1" applyBorder="1" applyAlignment="1" applyProtection="1">
      <alignment horizontal="center" vertical="center"/>
      <protection/>
    </xf>
    <xf numFmtId="180" fontId="22" fillId="0" borderId="45" xfId="0" applyNumberFormat="1" applyFont="1" applyFill="1" applyBorder="1" applyAlignment="1" applyProtection="1">
      <alignment horizontal="left" vertical="center" wrapText="1"/>
      <protection/>
    </xf>
    <xf numFmtId="49" fontId="2" fillId="0" borderId="41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80" fontId="22" fillId="0" borderId="42" xfId="0" applyNumberFormat="1" applyFont="1" applyFill="1" applyBorder="1" applyAlignment="1" applyProtection="1">
      <alignment horizontal="left" vertical="center" wrapText="1"/>
      <protection/>
    </xf>
    <xf numFmtId="180" fontId="22" fillId="0" borderId="41" xfId="0" applyNumberFormat="1" applyFont="1" applyFill="1" applyBorder="1" applyAlignment="1" applyProtection="1">
      <alignment horizontal="left" vertical="center" wrapText="1"/>
      <protection/>
    </xf>
    <xf numFmtId="0" fontId="2" fillId="34" borderId="36" xfId="0" applyFont="1" applyFill="1" applyBorder="1" applyAlignment="1">
      <alignment horizontal="center" vertical="center" wrapText="1"/>
    </xf>
    <xf numFmtId="181" fontId="2" fillId="34" borderId="36" xfId="0" applyNumberFormat="1" applyFont="1" applyFill="1" applyBorder="1" applyAlignment="1" applyProtection="1">
      <alignment horizontal="center" vertical="center"/>
      <protection/>
    </xf>
    <xf numFmtId="184" fontId="16" fillId="34" borderId="36" xfId="0" applyNumberFormat="1" applyFont="1" applyFill="1" applyBorder="1" applyAlignment="1" applyProtection="1">
      <alignment horizontal="center" vertical="center"/>
      <protection/>
    </xf>
    <xf numFmtId="1" fontId="2" fillId="34" borderId="36" xfId="0" applyNumberFormat="1" applyFont="1" applyFill="1" applyBorder="1" applyAlignment="1">
      <alignment horizontal="center" vertical="center"/>
    </xf>
    <xf numFmtId="0" fontId="2" fillId="34" borderId="36" xfId="0" applyNumberFormat="1" applyFont="1" applyFill="1" applyBorder="1" applyAlignment="1">
      <alignment horizontal="center" vertical="center"/>
    </xf>
    <xf numFmtId="1" fontId="2" fillId="34" borderId="36" xfId="0" applyNumberFormat="1" applyFont="1" applyFill="1" applyBorder="1" applyAlignment="1">
      <alignment horizontal="center" vertical="center" wrapText="1"/>
    </xf>
    <xf numFmtId="0" fontId="0" fillId="34" borderId="36" xfId="0" applyFill="1" applyBorder="1" applyAlignment="1">
      <alignment/>
    </xf>
    <xf numFmtId="180" fontId="2" fillId="34" borderId="36" xfId="0" applyNumberFormat="1" applyFont="1" applyFill="1" applyBorder="1" applyAlignment="1" applyProtection="1">
      <alignment horizontal="center" vertical="center"/>
      <protection/>
    </xf>
    <xf numFmtId="180" fontId="22" fillId="0" borderId="36" xfId="0" applyNumberFormat="1" applyFont="1" applyFill="1" applyBorder="1" applyAlignment="1" applyProtection="1">
      <alignment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16" fillId="0" borderId="43" xfId="0" applyNumberFormat="1" applyFont="1" applyFill="1" applyBorder="1" applyAlignment="1" applyProtection="1">
      <alignment horizontal="center" vertical="center"/>
      <protection/>
    </xf>
    <xf numFmtId="186" fontId="2" fillId="0" borderId="12" xfId="0" applyNumberFormat="1" applyFont="1" applyFill="1" applyBorder="1" applyAlignment="1" applyProtection="1">
      <alignment horizontal="center" vertical="center"/>
      <protection/>
    </xf>
    <xf numFmtId="186" fontId="16" fillId="0" borderId="12" xfId="0" applyNumberFormat="1" applyFont="1" applyFill="1" applyBorder="1" applyAlignment="1" applyProtection="1">
      <alignment horizontal="center" vertical="center"/>
      <protection/>
    </xf>
    <xf numFmtId="186" fontId="16" fillId="0" borderId="16" xfId="0" applyNumberFormat="1" applyFont="1" applyFill="1" applyBorder="1" applyAlignment="1" applyProtection="1">
      <alignment horizontal="center" vertical="center"/>
      <protection/>
    </xf>
    <xf numFmtId="186" fontId="25" fillId="0" borderId="12" xfId="0" applyNumberFormat="1" applyFont="1" applyFill="1" applyBorder="1" applyAlignment="1" applyProtection="1">
      <alignment horizontal="center" vertical="center"/>
      <protection/>
    </xf>
    <xf numFmtId="186" fontId="16" fillId="34" borderId="12" xfId="0" applyNumberFormat="1" applyFont="1" applyFill="1" applyBorder="1" applyAlignment="1" applyProtection="1">
      <alignment horizontal="center" vertical="center"/>
      <protection/>
    </xf>
    <xf numFmtId="180" fontId="98" fillId="0" borderId="0" xfId="0" applyNumberFormat="1" applyFont="1" applyFill="1" applyBorder="1" applyAlignment="1" applyProtection="1">
      <alignment vertical="center"/>
      <protection/>
    </xf>
    <xf numFmtId="182" fontId="99" fillId="0" borderId="0" xfId="0" applyNumberFormat="1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1" fontId="99" fillId="0" borderId="24" xfId="0" applyNumberFormat="1" applyFont="1" applyFill="1" applyBorder="1" applyAlignment="1">
      <alignment horizontal="center" vertical="center"/>
    </xf>
    <xf numFmtId="0" fontId="99" fillId="0" borderId="24" xfId="0" applyNumberFormat="1" applyFont="1" applyFill="1" applyBorder="1" applyAlignment="1">
      <alignment horizontal="center" vertical="center"/>
    </xf>
    <xf numFmtId="1" fontId="99" fillId="0" borderId="13" xfId="0" applyNumberFormat="1" applyFont="1" applyFill="1" applyBorder="1" applyAlignment="1">
      <alignment horizontal="center" vertical="center" wrapText="1"/>
    </xf>
    <xf numFmtId="1" fontId="99" fillId="0" borderId="12" xfId="0" applyNumberFormat="1" applyFont="1" applyFill="1" applyBorder="1" applyAlignment="1">
      <alignment horizontal="center" vertical="center"/>
    </xf>
    <xf numFmtId="0" fontId="99" fillId="0" borderId="12" xfId="0" applyNumberFormat="1" applyFont="1" applyFill="1" applyBorder="1" applyAlignment="1">
      <alignment horizontal="center" vertical="center"/>
    </xf>
    <xf numFmtId="1" fontId="100" fillId="0" borderId="12" xfId="0" applyNumberFormat="1" applyFont="1" applyFill="1" applyBorder="1" applyAlignment="1">
      <alignment horizontal="center" vertical="center"/>
    </xf>
    <xf numFmtId="0" fontId="100" fillId="0" borderId="12" xfId="0" applyNumberFormat="1" applyFont="1" applyFill="1" applyBorder="1" applyAlignment="1">
      <alignment horizontal="center" vertical="center"/>
    </xf>
    <xf numFmtId="1" fontId="100" fillId="0" borderId="13" xfId="0" applyNumberFormat="1" applyFont="1" applyFill="1" applyBorder="1" applyAlignment="1">
      <alignment horizontal="center" vertical="center" wrapText="1"/>
    </xf>
    <xf numFmtId="0" fontId="99" fillId="0" borderId="14" xfId="0" applyNumberFormat="1" applyFont="1" applyFill="1" applyBorder="1" applyAlignment="1">
      <alignment horizontal="center" vertical="center" wrapText="1"/>
    </xf>
    <xf numFmtId="0" fontId="99" fillId="0" borderId="26" xfId="0" applyNumberFormat="1" applyFont="1" applyFill="1" applyBorder="1" applyAlignment="1">
      <alignment horizontal="center" vertical="center" wrapText="1"/>
    </xf>
    <xf numFmtId="0" fontId="100" fillId="0" borderId="13" xfId="0" applyFont="1" applyFill="1" applyBorder="1" applyAlignment="1">
      <alignment horizontal="center" vertical="center"/>
    </xf>
    <xf numFmtId="0" fontId="101" fillId="0" borderId="14" xfId="0" applyFont="1" applyFill="1" applyBorder="1" applyAlignment="1">
      <alignment vertical="center"/>
    </xf>
    <xf numFmtId="0" fontId="101" fillId="0" borderId="12" xfId="0" applyFont="1" applyFill="1" applyBorder="1" applyAlignment="1">
      <alignment vertical="center"/>
    </xf>
    <xf numFmtId="0" fontId="99" fillId="0" borderId="12" xfId="0" applyNumberFormat="1" applyFont="1" applyFill="1" applyBorder="1" applyAlignment="1" applyProtection="1">
      <alignment horizontal="center" vertical="center"/>
      <protection/>
    </xf>
    <xf numFmtId="1" fontId="100" fillId="0" borderId="29" xfId="0" applyNumberFormat="1" applyFont="1" applyFill="1" applyBorder="1" applyAlignment="1">
      <alignment horizontal="center" vertical="center"/>
    </xf>
    <xf numFmtId="49" fontId="99" fillId="0" borderId="24" xfId="0" applyNumberFormat="1" applyFont="1" applyFill="1" applyBorder="1" applyAlignment="1">
      <alignment horizontal="left" vertical="center" wrapText="1"/>
    </xf>
    <xf numFmtId="49" fontId="99" fillId="0" borderId="24" xfId="0" applyNumberFormat="1" applyFont="1" applyFill="1" applyBorder="1" applyAlignment="1">
      <alignment horizontal="center" vertical="center"/>
    </xf>
    <xf numFmtId="0" fontId="99" fillId="0" borderId="24" xfId="0" applyNumberFormat="1" applyFont="1" applyFill="1" applyBorder="1" applyAlignment="1" applyProtection="1">
      <alignment horizontal="center" vertical="center"/>
      <protection/>
    </xf>
    <xf numFmtId="1" fontId="99" fillId="0" borderId="29" xfId="0" applyNumberFormat="1" applyFont="1" applyFill="1" applyBorder="1" applyAlignment="1">
      <alignment horizontal="center" vertical="center"/>
    </xf>
    <xf numFmtId="0" fontId="99" fillId="0" borderId="24" xfId="0" applyFont="1" applyFill="1" applyBorder="1" applyAlignment="1">
      <alignment horizontal="center" vertical="center" wrapText="1"/>
    </xf>
    <xf numFmtId="0" fontId="99" fillId="0" borderId="25" xfId="0" applyNumberFormat="1" applyFont="1" applyFill="1" applyBorder="1" applyAlignment="1">
      <alignment horizontal="center" vertical="center"/>
    </xf>
    <xf numFmtId="0" fontId="99" fillId="0" borderId="12" xfId="0" applyNumberFormat="1" applyFont="1" applyFill="1" applyBorder="1" applyAlignment="1">
      <alignment horizontal="center" vertical="center" wrapText="1"/>
    </xf>
    <xf numFmtId="49" fontId="99" fillId="0" borderId="12" xfId="0" applyNumberFormat="1" applyFont="1" applyFill="1" applyBorder="1" applyAlignment="1">
      <alignment horizontal="left" vertical="center" wrapText="1"/>
    </xf>
    <xf numFmtId="49" fontId="99" fillId="0" borderId="12" xfId="0" applyNumberFormat="1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 wrapText="1"/>
    </xf>
    <xf numFmtId="0" fontId="99" fillId="0" borderId="26" xfId="0" applyNumberFormat="1" applyFont="1" applyFill="1" applyBorder="1" applyAlignment="1">
      <alignment horizontal="center" vertical="center"/>
    </xf>
    <xf numFmtId="0" fontId="99" fillId="0" borderId="13" xfId="0" applyNumberFormat="1" applyFont="1" applyFill="1" applyBorder="1" applyAlignment="1">
      <alignment horizontal="center" vertical="center" wrapText="1"/>
    </xf>
    <xf numFmtId="49" fontId="100" fillId="0" borderId="12" xfId="0" applyNumberFormat="1" applyFont="1" applyFill="1" applyBorder="1" applyAlignment="1">
      <alignment horizontal="left" vertical="center" wrapText="1"/>
    </xf>
    <xf numFmtId="1" fontId="100" fillId="0" borderId="12" xfId="0" applyNumberFormat="1" applyFont="1" applyFill="1" applyBorder="1" applyAlignment="1">
      <alignment horizontal="center" vertical="center" wrapText="1"/>
    </xf>
    <xf numFmtId="0" fontId="100" fillId="0" borderId="26" xfId="0" applyNumberFormat="1" applyFont="1" applyFill="1" applyBorder="1" applyAlignment="1">
      <alignment horizontal="center" vertical="center"/>
    </xf>
    <xf numFmtId="0" fontId="100" fillId="0" borderId="14" xfId="0" applyNumberFormat="1" applyFont="1" applyFill="1" applyBorder="1" applyAlignment="1">
      <alignment horizontal="center" vertical="center" wrapText="1"/>
    </xf>
    <xf numFmtId="0" fontId="100" fillId="0" borderId="12" xfId="0" applyNumberFormat="1" applyFont="1" applyFill="1" applyBorder="1" applyAlignment="1">
      <alignment horizontal="center" vertical="center" wrapText="1"/>
    </xf>
    <xf numFmtId="0" fontId="100" fillId="0" borderId="13" xfId="0" applyNumberFormat="1" applyFont="1" applyFill="1" applyBorder="1" applyAlignment="1">
      <alignment horizontal="center" vertical="center" wrapText="1"/>
    </xf>
    <xf numFmtId="49" fontId="99" fillId="0" borderId="12" xfId="0" applyNumberFormat="1" applyFont="1" applyFill="1" applyBorder="1" applyAlignment="1">
      <alignment vertical="center" wrapText="1"/>
    </xf>
    <xf numFmtId="1" fontId="99" fillId="0" borderId="14" xfId="0" applyNumberFormat="1" applyFont="1" applyFill="1" applyBorder="1" applyAlignment="1">
      <alignment horizontal="center" vertical="center" wrapText="1"/>
    </xf>
    <xf numFmtId="180" fontId="99" fillId="0" borderId="12" xfId="0" applyNumberFormat="1" applyFont="1" applyFill="1" applyBorder="1" applyAlignment="1" applyProtection="1">
      <alignment vertical="center"/>
      <protection/>
    </xf>
    <xf numFmtId="0" fontId="100" fillId="0" borderId="12" xfId="0" applyFont="1" applyFill="1" applyBorder="1" applyAlignment="1">
      <alignment horizontal="center" vertical="center"/>
    </xf>
    <xf numFmtId="0" fontId="100" fillId="0" borderId="26" xfId="0" applyFont="1" applyFill="1" applyBorder="1" applyAlignment="1">
      <alignment horizontal="center" vertical="center"/>
    </xf>
    <xf numFmtId="49" fontId="99" fillId="0" borderId="12" xfId="0" applyNumberFormat="1" applyFont="1" applyFill="1" applyBorder="1" applyAlignment="1">
      <alignment horizontal="center" vertical="center" wrapText="1"/>
    </xf>
    <xf numFmtId="1" fontId="99" fillId="0" borderId="12" xfId="0" applyNumberFormat="1" applyFont="1" applyFill="1" applyBorder="1" applyAlignment="1">
      <alignment horizontal="center" vertical="center" wrapText="1"/>
    </xf>
    <xf numFmtId="181" fontId="99" fillId="0" borderId="12" xfId="0" applyNumberFormat="1" applyFont="1" applyFill="1" applyBorder="1" applyAlignment="1" applyProtection="1">
      <alignment horizontal="center" vertical="center"/>
      <protection/>
    </xf>
    <xf numFmtId="186" fontId="99" fillId="0" borderId="12" xfId="0" applyNumberFormat="1" applyFont="1" applyFill="1" applyBorder="1" applyAlignment="1" applyProtection="1">
      <alignment horizontal="center" vertical="center"/>
      <protection/>
    </xf>
    <xf numFmtId="0" fontId="100" fillId="0" borderId="12" xfId="0" applyFont="1" applyFill="1" applyBorder="1" applyAlignment="1">
      <alignment horizontal="left" vertical="center" wrapText="1"/>
    </xf>
    <xf numFmtId="186" fontId="100" fillId="0" borderId="12" xfId="0" applyNumberFormat="1" applyFont="1" applyFill="1" applyBorder="1" applyAlignment="1" applyProtection="1">
      <alignment horizontal="center" vertical="center"/>
      <protection/>
    </xf>
    <xf numFmtId="0" fontId="100" fillId="0" borderId="12" xfId="0" applyFont="1" applyFill="1" applyBorder="1" applyAlignment="1">
      <alignment horizontal="center" vertical="center" wrapText="1"/>
    </xf>
    <xf numFmtId="49" fontId="99" fillId="0" borderId="24" xfId="0" applyNumberFormat="1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left" vertical="center" wrapText="1"/>
    </xf>
    <xf numFmtId="1" fontId="99" fillId="0" borderId="24" xfId="0" applyNumberFormat="1" applyFont="1" applyFill="1" applyBorder="1" applyAlignment="1">
      <alignment horizontal="center" vertical="center" wrapText="1"/>
    </xf>
    <xf numFmtId="181" fontId="99" fillId="0" borderId="24" xfId="0" applyNumberFormat="1" applyFont="1" applyFill="1" applyBorder="1" applyAlignment="1" applyProtection="1">
      <alignment horizontal="center" vertical="center"/>
      <protection/>
    </xf>
    <xf numFmtId="0" fontId="99" fillId="0" borderId="12" xfId="0" applyFont="1" applyFill="1" applyBorder="1" applyAlignment="1">
      <alignment horizontal="left" vertical="center" wrapText="1"/>
    </xf>
    <xf numFmtId="0" fontId="12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49" fontId="13" fillId="0" borderId="51" xfId="0" applyNumberFormat="1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2" fontId="100" fillId="0" borderId="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" fontId="16" fillId="0" borderId="29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183" fontId="100" fillId="0" borderId="0" xfId="0" applyNumberFormat="1" applyFont="1" applyFill="1" applyBorder="1" applyAlignment="1" applyProtection="1">
      <alignment horizontal="center" vertical="center"/>
      <protection/>
    </xf>
    <xf numFmtId="182" fontId="100" fillId="0" borderId="0" xfId="0" applyNumberFormat="1" applyFont="1" applyFill="1" applyBorder="1" applyAlignment="1" applyProtection="1">
      <alignment horizontal="center" vertical="center"/>
      <protection/>
    </xf>
    <xf numFmtId="186" fontId="16" fillId="0" borderId="13" xfId="0" applyNumberFormat="1" applyFont="1" applyFill="1" applyBorder="1" applyAlignment="1" applyProtection="1">
      <alignment horizontal="center" vertical="center"/>
      <protection/>
    </xf>
    <xf numFmtId="182" fontId="16" fillId="0" borderId="14" xfId="0" applyNumberFormat="1" applyFont="1" applyBorder="1" applyAlignment="1">
      <alignment horizontal="center" vertical="center"/>
    </xf>
    <xf numFmtId="182" fontId="16" fillId="0" borderId="12" xfId="0" applyNumberFormat="1" applyFont="1" applyBorder="1" applyAlignment="1">
      <alignment horizontal="center" vertical="center"/>
    </xf>
    <xf numFmtId="180" fontId="2" fillId="0" borderId="26" xfId="0" applyNumberFormat="1" applyFont="1" applyFill="1" applyBorder="1" applyAlignment="1" applyProtection="1">
      <alignment vertical="center"/>
      <protection/>
    </xf>
    <xf numFmtId="0" fontId="100" fillId="38" borderId="13" xfId="0" applyFont="1" applyFill="1" applyBorder="1" applyAlignment="1">
      <alignment horizontal="center" vertical="center"/>
    </xf>
    <xf numFmtId="1" fontId="100" fillId="38" borderId="13" xfId="0" applyNumberFormat="1" applyFont="1" applyFill="1" applyBorder="1" applyAlignment="1">
      <alignment horizontal="center" vertical="center"/>
    </xf>
    <xf numFmtId="0" fontId="100" fillId="38" borderId="12" xfId="0" applyFont="1" applyFill="1" applyBorder="1" applyAlignment="1">
      <alignment horizontal="center" vertical="center"/>
    </xf>
    <xf numFmtId="186" fontId="2" fillId="38" borderId="12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181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180" fontId="16" fillId="0" borderId="41" xfId="0" applyNumberFormat="1" applyFont="1" applyFill="1" applyBorder="1" applyAlignment="1" applyProtection="1">
      <alignment horizontal="center" vertical="center"/>
      <protection/>
    </xf>
    <xf numFmtId="1" fontId="16" fillId="0" borderId="16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Border="1" applyAlignment="1">
      <alignment horizontal="center" vertical="center" wrapText="1"/>
    </xf>
    <xf numFmtId="180" fontId="2" fillId="0" borderId="19" xfId="0" applyNumberFormat="1" applyFont="1" applyFill="1" applyBorder="1" applyAlignment="1" applyProtection="1">
      <alignment vertical="center"/>
      <protection/>
    </xf>
    <xf numFmtId="180" fontId="2" fillId="0" borderId="39" xfId="0" applyNumberFormat="1" applyFont="1" applyFill="1" applyBorder="1" applyAlignment="1" applyProtection="1">
      <alignment horizontal="center" vertical="center"/>
      <protection/>
    </xf>
    <xf numFmtId="186" fontId="16" fillId="0" borderId="39" xfId="0" applyNumberFormat="1" applyFont="1" applyFill="1" applyBorder="1" applyAlignment="1" applyProtection="1">
      <alignment horizontal="center" vertical="center"/>
      <protection/>
    </xf>
    <xf numFmtId="1" fontId="16" fillId="0" borderId="39" xfId="0" applyNumberFormat="1" applyFont="1" applyFill="1" applyBorder="1" applyAlignment="1" applyProtection="1">
      <alignment horizontal="center" vertical="center"/>
      <protection/>
    </xf>
    <xf numFmtId="1" fontId="40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99" fillId="0" borderId="48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left" vertical="center" wrapText="1"/>
    </xf>
    <xf numFmtId="182" fontId="16" fillId="0" borderId="61" xfId="0" applyNumberFormat="1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left" vertical="top" wrapText="1"/>
    </xf>
    <xf numFmtId="182" fontId="16" fillId="0" borderId="62" xfId="0" applyNumberFormat="1" applyFont="1" applyFill="1" applyBorder="1" applyAlignment="1">
      <alignment horizontal="center" vertical="top" wrapText="1"/>
    </xf>
    <xf numFmtId="1" fontId="16" fillId="0" borderId="62" xfId="0" applyNumberFormat="1" applyFont="1" applyFill="1" applyBorder="1" applyAlignment="1">
      <alignment horizontal="center" vertical="top" wrapText="1"/>
    </xf>
    <xf numFmtId="0" fontId="16" fillId="0" borderId="63" xfId="0" applyFont="1" applyFill="1" applyBorder="1" applyAlignment="1">
      <alignment horizontal="center" vertical="top" wrapText="1"/>
    </xf>
    <xf numFmtId="49" fontId="2" fillId="0" borderId="61" xfId="0" applyNumberFormat="1" applyFont="1" applyBorder="1" applyAlignment="1">
      <alignment horizontal="center" vertical="center"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182" fontId="26" fillId="0" borderId="61" xfId="0" applyNumberFormat="1" applyFont="1" applyFill="1" applyBorder="1" applyAlignment="1" applyProtection="1">
      <alignment horizontal="center" vertical="center"/>
      <protection/>
    </xf>
    <xf numFmtId="1" fontId="2" fillId="0" borderId="61" xfId="0" applyNumberFormat="1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182" fontId="26" fillId="0" borderId="62" xfId="0" applyNumberFormat="1" applyFont="1" applyFill="1" applyBorder="1" applyAlignment="1" applyProtection="1">
      <alignment horizontal="center" vertical="center"/>
      <protection/>
    </xf>
    <xf numFmtId="0" fontId="16" fillId="0" borderId="62" xfId="0" applyNumberFormat="1" applyFont="1" applyBorder="1" applyAlignment="1">
      <alignment horizontal="center" vertical="center" wrapText="1"/>
    </xf>
    <xf numFmtId="0" fontId="16" fillId="0" borderId="63" xfId="0" applyNumberFormat="1" applyFont="1" applyBorder="1" applyAlignment="1">
      <alignment horizontal="center" vertical="center" wrapText="1"/>
    </xf>
    <xf numFmtId="183" fontId="16" fillId="0" borderId="39" xfId="0" applyNumberFormat="1" applyFont="1" applyFill="1" applyBorder="1" applyAlignment="1" applyProtection="1">
      <alignment horizontal="center" vertical="center"/>
      <protection/>
    </xf>
    <xf numFmtId="1" fontId="16" fillId="0" borderId="19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02" fillId="0" borderId="16" xfId="0" applyFont="1" applyFill="1" applyBorder="1" applyAlignment="1">
      <alignment horizontal="center" vertical="center"/>
    </xf>
    <xf numFmtId="180" fontId="10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left" vertical="center" wrapText="1"/>
    </xf>
    <xf numFmtId="186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4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 applyProtection="1">
      <alignment vertical="center"/>
      <protection/>
    </xf>
    <xf numFmtId="180" fontId="22" fillId="0" borderId="16" xfId="0" applyNumberFormat="1" applyFont="1" applyFill="1" applyBorder="1" applyAlignment="1" applyProtection="1">
      <alignment vertical="center"/>
      <protection/>
    </xf>
    <xf numFmtId="180" fontId="2" fillId="0" borderId="64" xfId="0" applyNumberFormat="1" applyFont="1" applyFill="1" applyBorder="1" applyAlignment="1" applyProtection="1">
      <alignment horizontal="center" vertical="center"/>
      <protection/>
    </xf>
    <xf numFmtId="180" fontId="16" fillId="0" borderId="64" xfId="0" applyNumberFormat="1" applyFont="1" applyFill="1" applyBorder="1" applyAlignment="1" applyProtection="1">
      <alignment horizontal="center" vertical="center"/>
      <protection/>
    </xf>
    <xf numFmtId="1" fontId="16" fillId="0" borderId="64" xfId="0" applyNumberFormat="1" applyFont="1" applyFill="1" applyBorder="1" applyAlignment="1">
      <alignment horizontal="center" vertical="center"/>
    </xf>
    <xf numFmtId="0" fontId="16" fillId="0" borderId="64" xfId="0" applyNumberFormat="1" applyFont="1" applyFill="1" applyBorder="1" applyAlignment="1">
      <alignment horizontal="center" vertical="center"/>
    </xf>
    <xf numFmtId="1" fontId="16" fillId="0" borderId="64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center" wrapText="1"/>
    </xf>
    <xf numFmtId="180" fontId="2" fillId="0" borderId="64" xfId="0" applyNumberFormat="1" applyFont="1" applyFill="1" applyBorder="1" applyAlignment="1" applyProtection="1">
      <alignment vertical="center"/>
      <protection/>
    </xf>
    <xf numFmtId="180" fontId="102" fillId="0" borderId="64" xfId="0" applyNumberFormat="1" applyFont="1" applyFill="1" applyBorder="1" applyAlignment="1" applyProtection="1">
      <alignment horizontal="center" vertical="center"/>
      <protection/>
    </xf>
    <xf numFmtId="0" fontId="100" fillId="0" borderId="24" xfId="0" applyFont="1" applyFill="1" applyBorder="1" applyAlignment="1">
      <alignment horizontal="left" vertical="center" wrapText="1"/>
    </xf>
    <xf numFmtId="0" fontId="100" fillId="0" borderId="24" xfId="0" applyFont="1" applyFill="1" applyBorder="1" applyAlignment="1">
      <alignment horizontal="center" vertical="center" wrapText="1"/>
    </xf>
    <xf numFmtId="186" fontId="100" fillId="38" borderId="24" xfId="0" applyNumberFormat="1" applyFont="1" applyFill="1" applyBorder="1" applyAlignment="1" applyProtection="1">
      <alignment horizontal="center" vertical="center"/>
      <protection/>
    </xf>
    <xf numFmtId="1" fontId="100" fillId="0" borderId="24" xfId="0" applyNumberFormat="1" applyFont="1" applyFill="1" applyBorder="1" applyAlignment="1">
      <alignment horizontal="center" vertical="center"/>
    </xf>
    <xf numFmtId="0" fontId="100" fillId="0" borderId="24" xfId="0" applyNumberFormat="1" applyFont="1" applyFill="1" applyBorder="1" applyAlignment="1">
      <alignment horizontal="center" vertical="center"/>
    </xf>
    <xf numFmtId="1" fontId="16" fillId="0" borderId="30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vertical="center"/>
    </xf>
    <xf numFmtId="1" fontId="103" fillId="0" borderId="16" xfId="0" applyNumberFormat="1" applyFont="1" applyBorder="1" applyAlignment="1">
      <alignment horizontal="center" vertical="center"/>
    </xf>
    <xf numFmtId="1" fontId="103" fillId="0" borderId="64" xfId="0" applyNumberFormat="1" applyFont="1" applyFill="1" applyBorder="1" applyAlignment="1">
      <alignment horizontal="center" vertical="center"/>
    </xf>
    <xf numFmtId="186" fontId="103" fillId="0" borderId="17" xfId="0" applyNumberFormat="1" applyFont="1" applyFill="1" applyBorder="1" applyAlignment="1" applyProtection="1">
      <alignment horizontal="center" vertical="center"/>
      <protection/>
    </xf>
    <xf numFmtId="186" fontId="103" fillId="0" borderId="64" xfId="0" applyNumberFormat="1" applyFont="1" applyFill="1" applyBorder="1" applyAlignment="1" applyProtection="1">
      <alignment horizontal="center" vertical="center"/>
      <protection/>
    </xf>
    <xf numFmtId="186" fontId="103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29" xfId="0" applyNumberFormat="1" applyFont="1" applyFill="1" applyBorder="1" applyAlignment="1">
      <alignment horizontal="center" vertical="center" wrapText="1"/>
    </xf>
    <xf numFmtId="0" fontId="23" fillId="0" borderId="48" xfId="0" applyNumberFormat="1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182" fontId="16" fillId="0" borderId="18" xfId="0" applyNumberFormat="1" applyFont="1" applyFill="1" applyBorder="1" applyAlignment="1">
      <alignment horizontal="center" vertical="center" wrapText="1"/>
    </xf>
    <xf numFmtId="0" fontId="23" fillId="0" borderId="49" xfId="0" applyNumberFormat="1" applyFont="1" applyFill="1" applyBorder="1" applyAlignment="1" applyProtection="1">
      <alignment horizontal="center" vertical="center"/>
      <protection/>
    </xf>
    <xf numFmtId="49" fontId="99" fillId="0" borderId="65" xfId="0" applyNumberFormat="1" applyFont="1" applyFill="1" applyBorder="1" applyAlignment="1">
      <alignment horizontal="center" vertical="center" wrapText="1"/>
    </xf>
    <xf numFmtId="181" fontId="104" fillId="0" borderId="49" xfId="0" applyNumberFormat="1" applyFont="1" applyFill="1" applyBorder="1" applyAlignment="1" applyProtection="1">
      <alignment horizontal="center" vertical="center"/>
      <protection/>
    </xf>
    <xf numFmtId="181" fontId="99" fillId="0" borderId="49" xfId="0" applyNumberFormat="1" applyFont="1" applyFill="1" applyBorder="1" applyAlignment="1" applyProtection="1">
      <alignment horizontal="center" vertical="center"/>
      <protection/>
    </xf>
    <xf numFmtId="181" fontId="100" fillId="0" borderId="49" xfId="0" applyNumberFormat="1" applyFont="1" applyFill="1" applyBorder="1" applyAlignment="1" applyProtection="1">
      <alignment horizontal="center" vertical="center"/>
      <protection/>
    </xf>
    <xf numFmtId="181" fontId="104" fillId="0" borderId="48" xfId="0" applyNumberFormat="1" applyFont="1" applyFill="1" applyBorder="1" applyAlignment="1" applyProtection="1">
      <alignment horizontal="center" vertical="center"/>
      <protection/>
    </xf>
    <xf numFmtId="181" fontId="99" fillId="0" borderId="48" xfId="0" applyNumberFormat="1" applyFont="1" applyFill="1" applyBorder="1" applyAlignment="1" applyProtection="1">
      <alignment horizontal="center" vertical="center"/>
      <protection/>
    </xf>
    <xf numFmtId="181" fontId="100" fillId="0" borderId="48" xfId="0" applyNumberFormat="1" applyFont="1" applyFill="1" applyBorder="1" applyAlignment="1" applyProtection="1">
      <alignment horizontal="center" vertical="center"/>
      <protection/>
    </xf>
    <xf numFmtId="1" fontId="16" fillId="0" borderId="62" xfId="0" applyNumberFormat="1" applyFont="1" applyBorder="1" applyAlignment="1">
      <alignment horizontal="center" vertical="center" wrapText="1"/>
    </xf>
    <xf numFmtId="1" fontId="26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66" xfId="0" applyNumberFormat="1" applyFont="1" applyFill="1" applyBorder="1" applyAlignment="1">
      <alignment horizontal="left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99" fillId="0" borderId="54" xfId="0" applyNumberFormat="1" applyFont="1" applyFill="1" applyBorder="1" applyAlignment="1">
      <alignment horizontal="center" vertical="center" wrapText="1"/>
    </xf>
    <xf numFmtId="0" fontId="99" fillId="0" borderId="49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5" fillId="0" borderId="68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30" fillId="0" borderId="52" xfId="0" applyNumberFormat="1" applyFont="1" applyFill="1" applyBorder="1" applyAlignment="1">
      <alignment horizontal="center" vertical="center" wrapText="1"/>
    </xf>
    <xf numFmtId="0" fontId="30" fillId="0" borderId="4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181" fontId="99" fillId="0" borderId="49" xfId="0" applyNumberFormat="1" applyFont="1" applyFill="1" applyBorder="1" applyAlignment="1" applyProtection="1">
      <alignment horizontal="left" vertical="center"/>
      <protection/>
    </xf>
    <xf numFmtId="1" fontId="100" fillId="38" borderId="12" xfId="0" applyNumberFormat="1" applyFont="1" applyFill="1" applyBorder="1" applyAlignment="1">
      <alignment horizontal="center" vertical="center"/>
    </xf>
    <xf numFmtId="49" fontId="99" fillId="38" borderId="12" xfId="0" applyNumberFormat="1" applyFont="1" applyFill="1" applyBorder="1" applyAlignment="1">
      <alignment horizontal="center" vertical="center"/>
    </xf>
    <xf numFmtId="1" fontId="16" fillId="38" borderId="16" xfId="0" applyNumberFormat="1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1" fontId="100" fillId="38" borderId="24" xfId="0" applyNumberFormat="1" applyFont="1" applyFill="1" applyBorder="1" applyAlignment="1">
      <alignment horizontal="center" vertical="center"/>
    </xf>
    <xf numFmtId="182" fontId="2" fillId="38" borderId="12" xfId="0" applyNumberFormat="1" applyFont="1" applyFill="1" applyBorder="1" applyAlignment="1" applyProtection="1">
      <alignment horizontal="center" vertical="center"/>
      <protection/>
    </xf>
    <xf numFmtId="49" fontId="3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left" vertical="center" wrapText="1"/>
    </xf>
    <xf numFmtId="0" fontId="2" fillId="38" borderId="14" xfId="0" applyFont="1" applyFill="1" applyBorder="1" applyAlignment="1">
      <alignment horizontal="center" vertical="center"/>
    </xf>
    <xf numFmtId="186" fontId="99" fillId="38" borderId="12" xfId="0" applyNumberFormat="1" applyFont="1" applyFill="1" applyBorder="1" applyAlignment="1" applyProtection="1">
      <alignment horizontal="center" vertical="center"/>
      <protection/>
    </xf>
    <xf numFmtId="186" fontId="16" fillId="38" borderId="12" xfId="0" applyNumberFormat="1" applyFont="1" applyFill="1" applyBorder="1" applyAlignment="1" applyProtection="1">
      <alignment horizontal="center" vertical="center"/>
      <protection/>
    </xf>
    <xf numFmtId="186" fontId="25" fillId="38" borderId="12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horizontal="center"/>
    </xf>
    <xf numFmtId="182" fontId="102" fillId="38" borderId="13" xfId="0" applyNumberFormat="1" applyFont="1" applyFill="1" applyBorder="1" applyAlignment="1" applyProtection="1">
      <alignment horizontal="center" vertical="center"/>
      <protection/>
    </xf>
    <xf numFmtId="182" fontId="102" fillId="0" borderId="13" xfId="0" applyNumberFormat="1" applyFont="1" applyFill="1" applyBorder="1" applyAlignment="1" applyProtection="1">
      <alignment horizontal="center" vertical="center"/>
      <protection/>
    </xf>
    <xf numFmtId="181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186" fontId="2" fillId="0" borderId="0" xfId="0" applyNumberFormat="1" applyFont="1" applyFill="1" applyBorder="1" applyAlignment="1" applyProtection="1">
      <alignment vertical="center"/>
      <protection/>
    </xf>
    <xf numFmtId="186" fontId="16" fillId="0" borderId="0" xfId="0" applyNumberFormat="1" applyFont="1" applyFill="1" applyBorder="1" applyAlignment="1" applyProtection="1">
      <alignment vertical="center"/>
      <protection/>
    </xf>
    <xf numFmtId="186" fontId="2" fillId="36" borderId="0" xfId="0" applyNumberFormat="1" applyFont="1" applyFill="1" applyBorder="1" applyAlignment="1" applyProtection="1">
      <alignment vertical="center"/>
      <protection/>
    </xf>
    <xf numFmtId="186" fontId="103" fillId="0" borderId="12" xfId="0" applyNumberFormat="1" applyFont="1" applyFill="1" applyBorder="1" applyAlignment="1" applyProtection="1">
      <alignment horizontal="center" vertical="center"/>
      <protection/>
    </xf>
    <xf numFmtId="49" fontId="100" fillId="0" borderId="24" xfId="0" applyNumberFormat="1" applyFont="1" applyFill="1" applyBorder="1" applyAlignment="1">
      <alignment horizontal="center" vertical="center" wrapText="1"/>
    </xf>
    <xf numFmtId="181" fontId="100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16" fillId="37" borderId="13" xfId="0" applyFont="1" applyFill="1" applyBorder="1" applyAlignment="1">
      <alignment horizontal="center" vertical="center" wrapText="1"/>
    </xf>
    <xf numFmtId="180" fontId="16" fillId="36" borderId="0" xfId="0" applyNumberFormat="1" applyFont="1" applyFill="1" applyBorder="1" applyAlignment="1" applyProtection="1">
      <alignment vertical="center"/>
      <protection/>
    </xf>
    <xf numFmtId="186" fontId="102" fillId="0" borderId="12" xfId="0" applyNumberFormat="1" applyFont="1" applyFill="1" applyBorder="1" applyAlignment="1" applyProtection="1">
      <alignment horizontal="center" vertical="center"/>
      <protection/>
    </xf>
    <xf numFmtId="1" fontId="102" fillId="0" borderId="41" xfId="0" applyNumberFormat="1" applyFont="1" applyFill="1" applyBorder="1" applyAlignment="1" applyProtection="1">
      <alignment horizontal="center" vertical="center"/>
      <protection/>
    </xf>
    <xf numFmtId="182" fontId="2" fillId="36" borderId="0" xfId="0" applyNumberFormat="1" applyFont="1" applyFill="1" applyBorder="1" applyAlignment="1" applyProtection="1">
      <alignment vertical="center"/>
      <protection/>
    </xf>
    <xf numFmtId="182" fontId="2" fillId="0" borderId="0" xfId="0" applyNumberFormat="1" applyFont="1" applyFill="1" applyBorder="1" applyAlignment="1" applyProtection="1">
      <alignment vertical="center"/>
      <protection/>
    </xf>
    <xf numFmtId="186" fontId="35" fillId="0" borderId="0" xfId="0" applyNumberFormat="1" applyFont="1" applyAlignment="1">
      <alignment vertical="center" wrapText="1"/>
    </xf>
    <xf numFmtId="49" fontId="2" fillId="38" borderId="24" xfId="0" applyNumberFormat="1" applyFont="1" applyFill="1" applyBorder="1" applyAlignment="1" applyProtection="1">
      <alignment horizontal="center" vertical="center"/>
      <protection/>
    </xf>
    <xf numFmtId="49" fontId="99" fillId="38" borderId="24" xfId="0" applyNumberFormat="1" applyFont="1" applyFill="1" applyBorder="1" applyAlignment="1">
      <alignment horizontal="left" vertical="center" wrapText="1"/>
    </xf>
    <xf numFmtId="180" fontId="99" fillId="38" borderId="24" xfId="0" applyNumberFormat="1" applyFont="1" applyFill="1" applyBorder="1" applyAlignment="1" applyProtection="1">
      <alignment horizontal="center" vertical="center"/>
      <protection/>
    </xf>
    <xf numFmtId="184" fontId="102" fillId="38" borderId="30" xfId="0" applyNumberFormat="1" applyFont="1" applyFill="1" applyBorder="1" applyAlignment="1" applyProtection="1">
      <alignment horizontal="center" vertical="center"/>
      <protection/>
    </xf>
    <xf numFmtId="180" fontId="99" fillId="38" borderId="29" xfId="0" applyNumberFormat="1" applyFont="1" applyFill="1" applyBorder="1" applyAlignment="1" applyProtection="1">
      <alignment horizontal="center" vertical="center"/>
      <protection/>
    </xf>
    <xf numFmtId="1" fontId="99" fillId="38" borderId="24" xfId="0" applyNumberFormat="1" applyFont="1" applyFill="1" applyBorder="1" applyAlignment="1">
      <alignment horizontal="center" vertical="center"/>
    </xf>
    <xf numFmtId="0" fontId="99" fillId="38" borderId="24" xfId="0" applyNumberFormat="1" applyFont="1" applyFill="1" applyBorder="1" applyAlignment="1">
      <alignment horizontal="center" vertical="center"/>
    </xf>
    <xf numFmtId="1" fontId="99" fillId="38" borderId="13" xfId="0" applyNumberFormat="1" applyFont="1" applyFill="1" applyBorder="1" applyAlignment="1">
      <alignment horizontal="center" vertical="center" wrapText="1"/>
    </xf>
    <xf numFmtId="0" fontId="99" fillId="38" borderId="13" xfId="0" applyNumberFormat="1" applyFont="1" applyFill="1" applyBorder="1" applyAlignment="1">
      <alignment horizontal="center" vertical="center" wrapText="1"/>
    </xf>
    <xf numFmtId="180" fontId="98" fillId="38" borderId="29" xfId="0" applyNumberFormat="1" applyFont="1" applyFill="1" applyBorder="1" applyAlignment="1" applyProtection="1">
      <alignment vertical="center"/>
      <protection/>
    </xf>
    <xf numFmtId="180" fontId="98" fillId="38" borderId="24" xfId="0" applyNumberFormat="1" applyFont="1" applyFill="1" applyBorder="1" applyAlignment="1" applyProtection="1">
      <alignment vertical="center"/>
      <protection/>
    </xf>
    <xf numFmtId="180" fontId="22" fillId="38" borderId="24" xfId="0" applyNumberFormat="1" applyFont="1" applyFill="1" applyBorder="1" applyAlignment="1" applyProtection="1">
      <alignment vertical="center"/>
      <protection/>
    </xf>
    <xf numFmtId="180" fontId="22" fillId="38" borderId="0" xfId="0" applyNumberFormat="1" applyFont="1" applyFill="1" applyBorder="1" applyAlignment="1" applyProtection="1">
      <alignment vertical="center"/>
      <protection/>
    </xf>
    <xf numFmtId="180" fontId="2" fillId="38" borderId="0" xfId="0" applyNumberFormat="1" applyFont="1" applyFill="1" applyBorder="1" applyAlignment="1" applyProtection="1">
      <alignment vertical="center"/>
      <protection/>
    </xf>
    <xf numFmtId="49" fontId="2" fillId="38" borderId="12" xfId="0" applyNumberFormat="1" applyFont="1" applyFill="1" applyBorder="1" applyAlignment="1" applyProtection="1">
      <alignment horizontal="center" vertical="center"/>
      <protection/>
    </xf>
    <xf numFmtId="49" fontId="99" fillId="38" borderId="12" xfId="0" applyNumberFormat="1" applyFont="1" applyFill="1" applyBorder="1" applyAlignment="1">
      <alignment horizontal="left" vertical="center" wrapText="1"/>
    </xf>
    <xf numFmtId="180" fontId="99" fillId="38" borderId="12" xfId="0" applyNumberFormat="1" applyFont="1" applyFill="1" applyBorder="1" applyAlignment="1" applyProtection="1">
      <alignment horizontal="center" vertical="center"/>
      <protection/>
    </xf>
    <xf numFmtId="184" fontId="102" fillId="38" borderId="13" xfId="0" applyNumberFormat="1" applyFont="1" applyFill="1" applyBorder="1" applyAlignment="1" applyProtection="1">
      <alignment horizontal="center" vertical="center"/>
      <protection/>
    </xf>
    <xf numFmtId="1" fontId="99" fillId="38" borderId="12" xfId="0" applyNumberFormat="1" applyFont="1" applyFill="1" applyBorder="1" applyAlignment="1">
      <alignment horizontal="center" vertical="center"/>
    </xf>
    <xf numFmtId="0" fontId="99" fillId="38" borderId="12" xfId="0" applyNumberFormat="1" applyFont="1" applyFill="1" applyBorder="1" applyAlignment="1">
      <alignment horizontal="center" vertical="center"/>
    </xf>
    <xf numFmtId="180" fontId="99" fillId="38" borderId="14" xfId="0" applyNumberFormat="1" applyFont="1" applyFill="1" applyBorder="1" applyAlignment="1" applyProtection="1">
      <alignment horizontal="center" vertical="center"/>
      <protection/>
    </xf>
    <xf numFmtId="180" fontId="98" fillId="38" borderId="14" xfId="0" applyNumberFormat="1" applyFont="1" applyFill="1" applyBorder="1" applyAlignment="1" applyProtection="1">
      <alignment vertical="center"/>
      <protection/>
    </xf>
    <xf numFmtId="180" fontId="98" fillId="38" borderId="12" xfId="0" applyNumberFormat="1" applyFont="1" applyFill="1" applyBorder="1" applyAlignment="1" applyProtection="1">
      <alignment vertical="center"/>
      <protection/>
    </xf>
    <xf numFmtId="180" fontId="22" fillId="38" borderId="12" xfId="0" applyNumberFormat="1" applyFont="1" applyFill="1" applyBorder="1" applyAlignment="1" applyProtection="1">
      <alignment vertical="center"/>
      <protection/>
    </xf>
    <xf numFmtId="184" fontId="103" fillId="38" borderId="13" xfId="0" applyNumberFormat="1" applyFont="1" applyFill="1" applyBorder="1" applyAlignment="1" applyProtection="1">
      <alignment horizontal="center" vertical="center"/>
      <protection/>
    </xf>
    <xf numFmtId="180" fontId="100" fillId="38" borderId="29" xfId="0" applyNumberFormat="1" applyFont="1" applyFill="1" applyBorder="1" applyAlignment="1" applyProtection="1">
      <alignment horizontal="center" vertical="center"/>
      <protection/>
    </xf>
    <xf numFmtId="1" fontId="100" fillId="38" borderId="13" xfId="0" applyNumberFormat="1" applyFont="1" applyFill="1" applyBorder="1" applyAlignment="1">
      <alignment horizontal="center" vertical="center" wrapText="1"/>
    </xf>
    <xf numFmtId="180" fontId="100" fillId="38" borderId="14" xfId="0" applyNumberFormat="1" applyFont="1" applyFill="1" applyBorder="1" applyAlignment="1" applyProtection="1">
      <alignment horizontal="center" vertical="center"/>
      <protection/>
    </xf>
    <xf numFmtId="180" fontId="100" fillId="38" borderId="12" xfId="0" applyNumberFormat="1" applyFont="1" applyFill="1" applyBorder="1" applyAlignment="1" applyProtection="1">
      <alignment horizontal="center" vertical="center"/>
      <protection/>
    </xf>
    <xf numFmtId="0" fontId="100" fillId="38" borderId="13" xfId="0" applyNumberFormat="1" applyFont="1" applyFill="1" applyBorder="1" applyAlignment="1">
      <alignment horizontal="center" vertical="center" wrapText="1"/>
    </xf>
    <xf numFmtId="180" fontId="100" fillId="38" borderId="14" xfId="0" applyNumberFormat="1" applyFont="1" applyFill="1" applyBorder="1" applyAlignment="1" applyProtection="1">
      <alignment vertical="center"/>
      <protection/>
    </xf>
    <xf numFmtId="180" fontId="100" fillId="38" borderId="12" xfId="0" applyNumberFormat="1" applyFont="1" applyFill="1" applyBorder="1" applyAlignment="1" applyProtection="1">
      <alignment vertical="center"/>
      <protection/>
    </xf>
    <xf numFmtId="180" fontId="40" fillId="38" borderId="12" xfId="0" applyNumberFormat="1" applyFont="1" applyFill="1" applyBorder="1" applyAlignment="1" applyProtection="1">
      <alignment vertical="center"/>
      <protection/>
    </xf>
    <xf numFmtId="1" fontId="103" fillId="38" borderId="12" xfId="0" applyNumberFormat="1" applyFont="1" applyFill="1" applyBorder="1" applyAlignment="1">
      <alignment horizontal="center" vertical="center"/>
    </xf>
    <xf numFmtId="0" fontId="103" fillId="38" borderId="12" xfId="0" applyNumberFormat="1" applyFont="1" applyFill="1" applyBorder="1" applyAlignment="1">
      <alignment horizontal="center" vertical="center"/>
    </xf>
    <xf numFmtId="184" fontId="105" fillId="0" borderId="13" xfId="0" applyNumberFormat="1" applyFont="1" applyFill="1" applyBorder="1" applyAlignment="1" applyProtection="1">
      <alignment horizontal="center" vertical="center"/>
      <protection/>
    </xf>
    <xf numFmtId="182" fontId="105" fillId="0" borderId="13" xfId="0" applyNumberFormat="1" applyFont="1" applyFill="1" applyBorder="1" applyAlignment="1" applyProtection="1">
      <alignment horizontal="center" vertical="center"/>
      <protection/>
    </xf>
    <xf numFmtId="0" fontId="105" fillId="0" borderId="67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181" fontId="26" fillId="0" borderId="16" xfId="0" applyNumberFormat="1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>
      <alignment horizontal="center" vertical="center" wrapText="1"/>
    </xf>
    <xf numFmtId="181" fontId="28" fillId="0" borderId="16" xfId="0" applyNumberFormat="1" applyFont="1" applyFill="1" applyBorder="1" applyAlignment="1" applyProtection="1">
      <alignment horizontal="center" vertical="center"/>
      <protection/>
    </xf>
    <xf numFmtId="184" fontId="105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center" vertical="center" wrapText="1"/>
    </xf>
    <xf numFmtId="181" fontId="26" fillId="0" borderId="48" xfId="0" applyNumberFormat="1" applyFont="1" applyFill="1" applyBorder="1" applyAlignment="1" applyProtection="1">
      <alignment vertical="center"/>
      <protection/>
    </xf>
    <xf numFmtId="0" fontId="25" fillId="0" borderId="48" xfId="0" applyFont="1" applyFill="1" applyBorder="1" applyAlignment="1">
      <alignment horizontal="center" vertical="center" wrapText="1"/>
    </xf>
    <xf numFmtId="181" fontId="28" fillId="0" borderId="48" xfId="0" applyNumberFormat="1" applyFont="1" applyFill="1" applyBorder="1" applyAlignment="1" applyProtection="1">
      <alignment horizontal="center" vertical="center"/>
      <protection/>
    </xf>
    <xf numFmtId="184" fontId="105" fillId="0" borderId="48" xfId="0" applyNumberFormat="1" applyFont="1" applyFill="1" applyBorder="1" applyAlignment="1" applyProtection="1">
      <alignment horizontal="center" vertical="center"/>
      <protection/>
    </xf>
    <xf numFmtId="0" fontId="16" fillId="0" borderId="48" xfId="0" applyFont="1" applyFill="1" applyBorder="1" applyAlignment="1">
      <alignment horizontal="center" vertical="center" wrapText="1"/>
    </xf>
    <xf numFmtId="0" fontId="16" fillId="0" borderId="48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82" fontId="3" fillId="0" borderId="48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81" fontId="106" fillId="0" borderId="49" xfId="0" applyNumberFormat="1" applyFont="1" applyFill="1" applyBorder="1" applyAlignment="1" applyProtection="1">
      <alignment horizontal="center" vertical="center"/>
      <protection/>
    </xf>
    <xf numFmtId="181" fontId="106" fillId="0" borderId="48" xfId="0" applyNumberFormat="1" applyFont="1" applyFill="1" applyBorder="1" applyAlignment="1" applyProtection="1">
      <alignment horizontal="center" vertical="center"/>
      <protection/>
    </xf>
    <xf numFmtId="181" fontId="105" fillId="0" borderId="48" xfId="0" applyNumberFormat="1" applyFont="1" applyFill="1" applyBorder="1" applyAlignment="1" applyProtection="1">
      <alignment horizontal="center" vertical="center"/>
      <protection/>
    </xf>
    <xf numFmtId="182" fontId="106" fillId="0" borderId="30" xfId="0" applyNumberFormat="1" applyFont="1" applyFill="1" applyBorder="1" applyAlignment="1" applyProtection="1">
      <alignment horizontal="center" vertical="center"/>
      <protection/>
    </xf>
    <xf numFmtId="182" fontId="106" fillId="0" borderId="13" xfId="0" applyNumberFormat="1" applyFont="1" applyFill="1" applyBorder="1" applyAlignment="1" applyProtection="1">
      <alignment horizontal="center" vertical="center"/>
      <protection/>
    </xf>
    <xf numFmtId="182" fontId="105" fillId="38" borderId="12" xfId="0" applyNumberFormat="1" applyFont="1" applyFill="1" applyBorder="1" applyAlignment="1" applyProtection="1">
      <alignment horizontal="center" vertical="center"/>
      <protection/>
    </xf>
    <xf numFmtId="182" fontId="106" fillId="38" borderId="13" xfId="0" applyNumberFormat="1" applyFont="1" applyFill="1" applyBorder="1" applyAlignment="1" applyProtection="1">
      <alignment horizontal="center" vertical="center"/>
      <protection/>
    </xf>
    <xf numFmtId="184" fontId="106" fillId="0" borderId="13" xfId="0" applyNumberFormat="1" applyFont="1" applyFill="1" applyBorder="1" applyAlignment="1" applyProtection="1">
      <alignment horizontal="center" vertical="center"/>
      <protection/>
    </xf>
    <xf numFmtId="184" fontId="106" fillId="38" borderId="12" xfId="0" applyNumberFormat="1" applyFont="1" applyFill="1" applyBorder="1" applyAlignment="1" applyProtection="1">
      <alignment horizontal="center" vertical="center"/>
      <protection/>
    </xf>
    <xf numFmtId="182" fontId="105" fillId="38" borderId="13" xfId="0" applyNumberFormat="1" applyFont="1" applyFill="1" applyBorder="1" applyAlignment="1" applyProtection="1">
      <alignment horizontal="center" vertical="center"/>
      <protection/>
    </xf>
    <xf numFmtId="182" fontId="106" fillId="34" borderId="13" xfId="0" applyNumberFormat="1" applyFont="1" applyFill="1" applyBorder="1" applyAlignment="1" applyProtection="1">
      <alignment horizontal="center" vertical="center"/>
      <protection/>
    </xf>
    <xf numFmtId="182" fontId="105" fillId="34" borderId="13" xfId="0" applyNumberFormat="1" applyFont="1" applyFill="1" applyBorder="1" applyAlignment="1" applyProtection="1">
      <alignment horizontal="center" vertical="center"/>
      <protection/>
    </xf>
    <xf numFmtId="182" fontId="106" fillId="0" borderId="71" xfId="0" applyNumberFormat="1" applyFont="1" applyFill="1" applyBorder="1" applyAlignment="1" applyProtection="1">
      <alignment horizontal="center" vertical="center"/>
      <protection/>
    </xf>
    <xf numFmtId="182" fontId="105" fillId="38" borderId="37" xfId="0" applyNumberFormat="1" applyFont="1" applyFill="1" applyBorder="1" applyAlignment="1" applyProtection="1">
      <alignment horizontal="center" vertical="center"/>
      <protection/>
    </xf>
    <xf numFmtId="182" fontId="106" fillId="38" borderId="12" xfId="0" applyNumberFormat="1" applyFont="1" applyFill="1" applyBorder="1" applyAlignment="1" applyProtection="1">
      <alignment horizontal="center" vertical="center"/>
      <protection/>
    </xf>
    <xf numFmtId="0" fontId="2" fillId="36" borderId="29" xfId="0" applyNumberFormat="1" applyFont="1" applyFill="1" applyBorder="1" applyAlignment="1">
      <alignment horizontal="center" vertical="center" wrapText="1"/>
    </xf>
    <xf numFmtId="0" fontId="2" fillId="36" borderId="24" xfId="0" applyNumberFormat="1" applyFont="1" applyFill="1" applyBorder="1" applyAlignment="1">
      <alignment horizontal="center" vertical="center" wrapText="1"/>
    </xf>
    <xf numFmtId="0" fontId="2" fillId="36" borderId="25" xfId="0" applyNumberFormat="1" applyFont="1" applyFill="1" applyBorder="1" applyAlignment="1">
      <alignment horizontal="center" vertical="center" wrapText="1"/>
    </xf>
    <xf numFmtId="0" fontId="24" fillId="36" borderId="29" xfId="0" applyNumberFormat="1" applyFont="1" applyFill="1" applyBorder="1" applyAlignment="1" applyProtection="1">
      <alignment horizontal="center" vertical="center"/>
      <protection/>
    </xf>
    <xf numFmtId="182" fontId="105" fillId="0" borderId="12" xfId="0" applyNumberFormat="1" applyFont="1" applyFill="1" applyBorder="1" applyAlignment="1" applyProtection="1">
      <alignment horizontal="center" vertical="center"/>
      <protection/>
    </xf>
    <xf numFmtId="0" fontId="2" fillId="38" borderId="12" xfId="0" applyFont="1" applyFill="1" applyBorder="1" applyAlignment="1">
      <alignment horizontal="left" vertical="center" wrapText="1"/>
    </xf>
    <xf numFmtId="49" fontId="2" fillId="38" borderId="12" xfId="0" applyNumberFormat="1" applyFont="1" applyFill="1" applyBorder="1" applyAlignment="1">
      <alignment horizontal="left" vertical="center" wrapText="1"/>
    </xf>
    <xf numFmtId="0" fontId="16" fillId="38" borderId="12" xfId="0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2" fontId="103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17" xfId="0" applyNumberFormat="1" applyFont="1" applyFill="1" applyBorder="1" applyAlignment="1">
      <alignment horizontal="center" vertical="center"/>
    </xf>
    <xf numFmtId="182" fontId="105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4" xfId="0" applyFont="1" applyFill="1" applyBorder="1" applyAlignment="1">
      <alignment horizontal="center" vertical="center" wrapText="1"/>
    </xf>
    <xf numFmtId="1" fontId="16" fillId="0" borderId="24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182" fontId="105" fillId="0" borderId="48" xfId="0" applyNumberFormat="1" applyFont="1" applyFill="1" applyBorder="1" applyAlignment="1" applyProtection="1">
      <alignment horizontal="center" vertical="center"/>
      <protection/>
    </xf>
    <xf numFmtId="1" fontId="16" fillId="0" borderId="48" xfId="0" applyNumberFormat="1" applyFont="1" applyFill="1" applyBorder="1" applyAlignment="1">
      <alignment horizontal="center" vertical="center"/>
    </xf>
    <xf numFmtId="0" fontId="16" fillId="0" borderId="48" xfId="0" applyNumberFormat="1" applyFont="1" applyFill="1" applyBorder="1" applyAlignment="1">
      <alignment horizontal="center" vertical="center"/>
    </xf>
    <xf numFmtId="1" fontId="16" fillId="0" borderId="48" xfId="0" applyNumberFormat="1" applyFont="1" applyFill="1" applyBorder="1" applyAlignment="1">
      <alignment horizontal="center" vertical="center" wrapText="1"/>
    </xf>
    <xf numFmtId="182" fontId="106" fillId="0" borderId="12" xfId="0" applyNumberFormat="1" applyFont="1" applyFill="1" applyBorder="1" applyAlignment="1" applyProtection="1">
      <alignment horizontal="center" vertical="center"/>
      <protection/>
    </xf>
    <xf numFmtId="182" fontId="106" fillId="0" borderId="16" xfId="0" applyNumberFormat="1" applyFont="1" applyFill="1" applyBorder="1" applyAlignment="1" applyProtection="1">
      <alignment horizontal="center" vertical="center"/>
      <protection/>
    </xf>
    <xf numFmtId="186" fontId="105" fillId="0" borderId="12" xfId="0" applyNumberFormat="1" applyFont="1" applyFill="1" applyBorder="1" applyAlignment="1" applyProtection="1">
      <alignment horizontal="center" vertical="center"/>
      <protection/>
    </xf>
    <xf numFmtId="186" fontId="106" fillId="0" borderId="12" xfId="0" applyNumberFormat="1" applyFont="1" applyFill="1" applyBorder="1" applyAlignment="1" applyProtection="1">
      <alignment horizontal="center" vertical="center"/>
      <protection/>
    </xf>
    <xf numFmtId="49" fontId="99" fillId="38" borderId="12" xfId="0" applyNumberFormat="1" applyFont="1" applyFill="1" applyBorder="1" applyAlignment="1">
      <alignment horizontal="center" vertical="center" wrapText="1"/>
    </xf>
    <xf numFmtId="0" fontId="99" fillId="38" borderId="12" xfId="0" applyFont="1" applyFill="1" applyBorder="1" applyAlignment="1">
      <alignment horizontal="left" vertical="center" wrapText="1"/>
    </xf>
    <xf numFmtId="0" fontId="99" fillId="38" borderId="12" xfId="0" applyFont="1" applyFill="1" applyBorder="1" applyAlignment="1">
      <alignment horizontal="center" vertical="center" wrapText="1"/>
    </xf>
    <xf numFmtId="1" fontId="99" fillId="38" borderId="12" xfId="0" applyNumberFormat="1" applyFont="1" applyFill="1" applyBorder="1" applyAlignment="1">
      <alignment horizontal="center" vertical="center" wrapText="1"/>
    </xf>
    <xf numFmtId="181" fontId="99" fillId="38" borderId="12" xfId="0" applyNumberFormat="1" applyFont="1" applyFill="1" applyBorder="1" applyAlignment="1" applyProtection="1">
      <alignment horizontal="center" vertical="center"/>
      <protection/>
    </xf>
    <xf numFmtId="186" fontId="106" fillId="38" borderId="12" xfId="0" applyNumberFormat="1" applyFont="1" applyFill="1" applyBorder="1" applyAlignment="1" applyProtection="1">
      <alignment horizontal="center" vertical="center"/>
      <protection/>
    </xf>
    <xf numFmtId="1" fontId="2" fillId="38" borderId="13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horizontal="center" vertical="center" wrapText="1"/>
    </xf>
    <xf numFmtId="0" fontId="32" fillId="38" borderId="14" xfId="0" applyFont="1" applyFill="1" applyBorder="1" applyAlignment="1">
      <alignment vertical="center"/>
    </xf>
    <xf numFmtId="0" fontId="32" fillId="38" borderId="12" xfId="0" applyFont="1" applyFill="1" applyBorder="1" applyAlignment="1">
      <alignment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 wrapText="1"/>
    </xf>
    <xf numFmtId="182" fontId="2" fillId="38" borderId="0" xfId="0" applyNumberFormat="1" applyFont="1" applyFill="1" applyBorder="1" applyAlignment="1" applyProtection="1">
      <alignment vertical="center"/>
      <protection/>
    </xf>
    <xf numFmtId="0" fontId="100" fillId="38" borderId="12" xfId="0" applyFont="1" applyFill="1" applyBorder="1" applyAlignment="1">
      <alignment horizontal="left" vertical="center" wrapText="1"/>
    </xf>
    <xf numFmtId="186" fontId="100" fillId="38" borderId="12" xfId="0" applyNumberFormat="1" applyFont="1" applyFill="1" applyBorder="1" applyAlignment="1" applyProtection="1">
      <alignment horizontal="center" vertical="center"/>
      <protection/>
    </xf>
    <xf numFmtId="0" fontId="100" fillId="38" borderId="12" xfId="0" applyFont="1" applyFill="1" applyBorder="1" applyAlignment="1">
      <alignment horizontal="center" vertical="center" wrapText="1"/>
    </xf>
    <xf numFmtId="0" fontId="100" fillId="38" borderId="12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 wrapText="1"/>
    </xf>
    <xf numFmtId="0" fontId="36" fillId="38" borderId="14" xfId="0" applyFont="1" applyFill="1" applyBorder="1" applyAlignment="1">
      <alignment/>
    </xf>
    <xf numFmtId="0" fontId="16" fillId="38" borderId="26" xfId="0" applyFont="1" applyFill="1" applyBorder="1" applyAlignment="1">
      <alignment horizontal="center" vertical="center" wrapText="1"/>
    </xf>
    <xf numFmtId="0" fontId="37" fillId="38" borderId="13" xfId="0" applyFont="1" applyFill="1" applyBorder="1" applyAlignment="1">
      <alignment vertical="center"/>
    </xf>
    <xf numFmtId="186" fontId="106" fillId="38" borderId="36" xfId="0" applyNumberFormat="1" applyFont="1" applyFill="1" applyBorder="1" applyAlignment="1" applyProtection="1">
      <alignment horizontal="center" vertical="center"/>
      <protection/>
    </xf>
    <xf numFmtId="186" fontId="106" fillId="0" borderId="24" xfId="0" applyNumberFormat="1" applyFont="1" applyFill="1" applyBorder="1" applyAlignment="1" applyProtection="1">
      <alignment horizontal="center" vertical="center"/>
      <protection/>
    </xf>
    <xf numFmtId="186" fontId="106" fillId="38" borderId="24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82" fontId="2" fillId="0" borderId="26" xfId="0" applyNumberFormat="1" applyFont="1" applyBorder="1" applyAlignment="1">
      <alignment horizontal="center"/>
    </xf>
    <xf numFmtId="182" fontId="2" fillId="0" borderId="17" xfId="0" applyNumberFormat="1" applyFont="1" applyBorder="1" applyAlignment="1">
      <alignment horizontal="center"/>
    </xf>
    <xf numFmtId="0" fontId="35" fillId="0" borderId="14" xfId="0" applyFont="1" applyBorder="1" applyAlignment="1">
      <alignment horizontal="left"/>
    </xf>
    <xf numFmtId="0" fontId="35" fillId="0" borderId="19" xfId="0" applyFont="1" applyBorder="1" applyAlignment="1">
      <alignment horizontal="left"/>
    </xf>
    <xf numFmtId="1" fontId="16" fillId="0" borderId="61" xfId="0" applyNumberFormat="1" applyFont="1" applyBorder="1" applyAlignment="1">
      <alignment horizontal="center"/>
    </xf>
    <xf numFmtId="180" fontId="2" fillId="35" borderId="0" xfId="0" applyNumberFormat="1" applyFont="1" applyFill="1" applyBorder="1" applyAlignment="1" applyProtection="1">
      <alignment vertical="center"/>
      <protection/>
    </xf>
    <xf numFmtId="180" fontId="3" fillId="35" borderId="10" xfId="0" applyNumberFormat="1" applyFont="1" applyFill="1" applyBorder="1" applyAlignment="1" applyProtection="1">
      <alignment horizontal="center" vertical="center" wrapText="1"/>
      <protection/>
    </xf>
    <xf numFmtId="181" fontId="3" fillId="35" borderId="11" xfId="0" applyNumberFormat="1" applyFont="1" applyFill="1" applyBorder="1" applyAlignment="1" applyProtection="1">
      <alignment horizontal="center" vertical="center"/>
      <protection/>
    </xf>
    <xf numFmtId="181" fontId="3" fillId="35" borderId="12" xfId="0" applyNumberFormat="1" applyFont="1" applyFill="1" applyBorder="1" applyAlignment="1" applyProtection="1">
      <alignment horizontal="center" vertical="center"/>
      <protection/>
    </xf>
    <xf numFmtId="181" fontId="3" fillId="35" borderId="13" xfId="0" applyNumberFormat="1" applyFont="1" applyFill="1" applyBorder="1" applyAlignment="1" applyProtection="1">
      <alignment horizontal="center" vertical="center"/>
      <protection/>
    </xf>
    <xf numFmtId="181" fontId="3" fillId="35" borderId="14" xfId="0" applyNumberFormat="1" applyFont="1" applyFill="1" applyBorder="1" applyAlignment="1" applyProtection="1">
      <alignment horizontal="center" vertical="center"/>
      <protection/>
    </xf>
    <xf numFmtId="0" fontId="3" fillId="35" borderId="15" xfId="0" applyNumberFormat="1" applyFont="1" applyFill="1" applyBorder="1" applyAlignment="1" applyProtection="1">
      <alignment horizontal="center" vertical="center"/>
      <protection/>
    </xf>
    <xf numFmtId="49" fontId="3" fillId="35" borderId="16" xfId="0" applyNumberFormat="1" applyFont="1" applyFill="1" applyBorder="1" applyAlignment="1" applyProtection="1">
      <alignment horizontal="center" vertical="center"/>
      <protection/>
    </xf>
    <xf numFmtId="180" fontId="3" fillId="35" borderId="16" xfId="0" applyNumberFormat="1" applyFont="1" applyFill="1" applyBorder="1" applyAlignment="1" applyProtection="1">
      <alignment horizontal="center" vertical="center"/>
      <protection/>
    </xf>
    <xf numFmtId="180" fontId="3" fillId="35" borderId="16" xfId="0" applyNumberFormat="1" applyFont="1" applyFill="1" applyBorder="1" applyAlignment="1" applyProtection="1">
      <alignment horizontal="center"/>
      <protection/>
    </xf>
    <xf numFmtId="180" fontId="3" fillId="35" borderId="17" xfId="0" applyNumberFormat="1" applyFont="1" applyFill="1" applyBorder="1" applyAlignment="1" applyProtection="1">
      <alignment horizontal="center" vertical="center"/>
      <protection/>
    </xf>
    <xf numFmtId="180" fontId="3" fillId="35" borderId="18" xfId="0" applyNumberFormat="1" applyFont="1" applyFill="1" applyBorder="1" applyAlignment="1" applyProtection="1">
      <alignment horizontal="center" vertical="center"/>
      <protection/>
    </xf>
    <xf numFmtId="180" fontId="3" fillId="35" borderId="19" xfId="0" applyNumberFormat="1" applyFont="1" applyFill="1" applyBorder="1" applyAlignment="1" applyProtection="1">
      <alignment horizontal="center" vertical="center"/>
      <protection/>
    </xf>
    <xf numFmtId="180" fontId="3" fillId="35" borderId="20" xfId="0" applyNumberFormat="1" applyFont="1" applyFill="1" applyBorder="1" applyAlignment="1" applyProtection="1">
      <alignment horizontal="center" vertical="center"/>
      <protection/>
    </xf>
    <xf numFmtId="180" fontId="3" fillId="35" borderId="21" xfId="0" applyNumberFormat="1" applyFont="1" applyFill="1" applyBorder="1" applyAlignment="1" applyProtection="1">
      <alignment horizontal="center" vertical="center"/>
      <protection/>
    </xf>
    <xf numFmtId="180" fontId="3" fillId="35" borderId="23" xfId="0" applyNumberFormat="1" applyFont="1" applyFill="1" applyBorder="1" applyAlignment="1" applyProtection="1">
      <alignment horizontal="center" vertical="center"/>
      <protection/>
    </xf>
    <xf numFmtId="180" fontId="3" fillId="35" borderId="22" xfId="0" applyNumberFormat="1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180" fontId="2" fillId="35" borderId="24" xfId="0" applyNumberFormat="1" applyFont="1" applyFill="1" applyBorder="1" applyAlignment="1" applyProtection="1">
      <alignment horizontal="center" vertical="center" wrapText="1"/>
      <protection/>
    </xf>
    <xf numFmtId="182" fontId="16" fillId="35" borderId="10" xfId="0" applyNumberFormat="1" applyFont="1" applyFill="1" applyBorder="1" applyAlignment="1" applyProtection="1">
      <alignment horizontal="center" vertical="center"/>
      <protection/>
    </xf>
    <xf numFmtId="0" fontId="16" fillId="35" borderId="29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80" fontId="3" fillId="35" borderId="29" xfId="0" applyNumberFormat="1" applyFont="1" applyFill="1" applyBorder="1" applyAlignment="1" applyProtection="1">
      <alignment vertical="center"/>
      <protection/>
    </xf>
    <xf numFmtId="180" fontId="3" fillId="35" borderId="24" xfId="0" applyNumberFormat="1" applyFont="1" applyFill="1" applyBorder="1" applyAlignment="1" applyProtection="1">
      <alignment vertical="center"/>
      <protection/>
    </xf>
    <xf numFmtId="180" fontId="3" fillId="35" borderId="30" xfId="0" applyNumberFormat="1" applyFont="1" applyFill="1" applyBorder="1" applyAlignment="1" applyProtection="1">
      <alignment vertical="center"/>
      <protection/>
    </xf>
    <xf numFmtId="186" fontId="2" fillId="35" borderId="0" xfId="0" applyNumberFormat="1" applyFont="1" applyFill="1" applyBorder="1" applyAlignment="1" applyProtection="1">
      <alignment vertical="center"/>
      <protection/>
    </xf>
    <xf numFmtId="49" fontId="3" fillId="35" borderId="12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180" fontId="2" fillId="35" borderId="12" xfId="0" applyNumberFormat="1" applyFont="1" applyFill="1" applyBorder="1" applyAlignment="1" applyProtection="1">
      <alignment horizontal="center" vertical="center" wrapText="1"/>
      <protection/>
    </xf>
    <xf numFmtId="182" fontId="16" fillId="35" borderId="13" xfId="0" applyNumberFormat="1" applyFont="1" applyFill="1" applyBorder="1" applyAlignment="1" applyProtection="1">
      <alignment horizontal="center" vertical="center"/>
      <protection/>
    </xf>
    <xf numFmtId="0" fontId="16" fillId="35" borderId="1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180" fontId="3" fillId="35" borderId="14" xfId="0" applyNumberFormat="1" applyFont="1" applyFill="1" applyBorder="1" applyAlignment="1" applyProtection="1">
      <alignment vertical="center"/>
      <protection/>
    </xf>
    <xf numFmtId="180" fontId="3" fillId="35" borderId="12" xfId="0" applyNumberFormat="1" applyFont="1" applyFill="1" applyBorder="1" applyAlignment="1" applyProtection="1">
      <alignment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>
      <alignment horizontal="left" vertical="center" wrapText="1"/>
    </xf>
    <xf numFmtId="182" fontId="16" fillId="35" borderId="13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82" fontId="3" fillId="35" borderId="14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wrapText="1"/>
    </xf>
    <xf numFmtId="49" fontId="16" fillId="35" borderId="12" xfId="0" applyNumberFormat="1" applyFont="1" applyFill="1" applyBorder="1" applyAlignment="1">
      <alignment horizontal="center" vertical="center" wrapText="1"/>
    </xf>
    <xf numFmtId="180" fontId="16" fillId="35" borderId="12" xfId="0" applyNumberFormat="1" applyFont="1" applyFill="1" applyBorder="1" applyAlignment="1" applyProtection="1">
      <alignment horizontal="center" vertical="center" wrapText="1"/>
      <protection/>
    </xf>
    <xf numFmtId="183" fontId="16" fillId="35" borderId="12" xfId="0" applyNumberFormat="1" applyFont="1" applyFill="1" applyBorder="1" applyAlignment="1" applyProtection="1">
      <alignment horizontal="center" vertical="center"/>
      <protection/>
    </xf>
    <xf numFmtId="183" fontId="16" fillId="35" borderId="26" xfId="0" applyNumberFormat="1" applyFont="1" applyFill="1" applyBorder="1" applyAlignment="1" applyProtection="1">
      <alignment horizontal="center" vertical="center"/>
      <protection/>
    </xf>
    <xf numFmtId="0" fontId="16" fillId="35" borderId="12" xfId="0" applyNumberFormat="1" applyFont="1" applyFill="1" applyBorder="1" applyAlignment="1">
      <alignment horizontal="center" vertical="center" wrapText="1"/>
    </xf>
    <xf numFmtId="49" fontId="16" fillId="35" borderId="12" xfId="0" applyNumberFormat="1" applyFont="1" applyFill="1" applyBorder="1" applyAlignment="1">
      <alignment horizontal="left" vertical="center" wrapText="1"/>
    </xf>
    <xf numFmtId="181" fontId="24" fillId="35" borderId="12" xfId="0" applyNumberFormat="1" applyFont="1" applyFill="1" applyBorder="1" applyAlignment="1" applyProtection="1">
      <alignment horizontal="center" vertical="center"/>
      <protection/>
    </xf>
    <xf numFmtId="180" fontId="16" fillId="35" borderId="12" xfId="0" applyNumberFormat="1" applyFont="1" applyFill="1" applyBorder="1" applyAlignment="1" applyProtection="1">
      <alignment horizontal="center" vertical="center"/>
      <protection/>
    </xf>
    <xf numFmtId="180" fontId="16" fillId="35" borderId="26" xfId="0" applyNumberFormat="1" applyFont="1" applyFill="1" applyBorder="1" applyAlignment="1" applyProtection="1">
      <alignment horizontal="center" vertical="center"/>
      <protection/>
    </xf>
    <xf numFmtId="0" fontId="15" fillId="35" borderId="13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" fontId="16" fillId="35" borderId="13" xfId="0" applyNumberFormat="1" applyFont="1" applyFill="1" applyBorder="1" applyAlignment="1">
      <alignment horizontal="center" vertical="center" wrapText="1"/>
    </xf>
    <xf numFmtId="1" fontId="2" fillId="35" borderId="14" xfId="0" applyNumberFormat="1" applyFont="1" applyFill="1" applyBorder="1" applyAlignment="1">
      <alignment horizontal="center" vertical="center" wrapText="1"/>
    </xf>
    <xf numFmtId="180" fontId="2" fillId="35" borderId="12" xfId="0" applyNumberFormat="1" applyFont="1" applyFill="1" applyBorder="1" applyAlignment="1" applyProtection="1">
      <alignment vertical="center"/>
      <protection/>
    </xf>
    <xf numFmtId="182" fontId="2" fillId="35" borderId="12" xfId="0" applyNumberFormat="1" applyFont="1" applyFill="1" applyBorder="1" applyAlignment="1" applyProtection="1">
      <alignment horizontal="center" vertical="center"/>
      <protection/>
    </xf>
    <xf numFmtId="0" fontId="16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 wrapText="1"/>
    </xf>
    <xf numFmtId="182" fontId="3" fillId="35" borderId="12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49" fontId="16" fillId="35" borderId="16" xfId="0" applyNumberFormat="1" applyFont="1" applyFill="1" applyBorder="1" applyAlignment="1">
      <alignment horizontal="left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17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16" fillId="35" borderId="37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182" fontId="3" fillId="35" borderId="16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49" fontId="3" fillId="35" borderId="48" xfId="0" applyNumberFormat="1" applyFont="1" applyFill="1" applyBorder="1" applyAlignment="1">
      <alignment horizontal="center" vertical="center" wrapText="1"/>
    </xf>
    <xf numFmtId="49" fontId="2" fillId="35" borderId="64" xfId="0" applyNumberFormat="1" applyFont="1" applyFill="1" applyBorder="1" applyAlignment="1">
      <alignment horizontal="left" vertical="center" wrapText="1"/>
    </xf>
    <xf numFmtId="0" fontId="16" fillId="35" borderId="64" xfId="0" applyFont="1" applyFill="1" applyBorder="1" applyAlignment="1">
      <alignment horizontal="center" vertical="center" wrapText="1"/>
    </xf>
    <xf numFmtId="0" fontId="16" fillId="35" borderId="64" xfId="0" applyNumberFormat="1" applyFont="1" applyFill="1" applyBorder="1" applyAlignment="1">
      <alignment horizontal="center" vertical="center" wrapText="1"/>
    </xf>
    <xf numFmtId="0" fontId="2" fillId="35" borderId="64" xfId="0" applyFont="1" applyFill="1" applyBorder="1" applyAlignment="1">
      <alignment horizontal="center" vertical="center" wrapText="1"/>
    </xf>
    <xf numFmtId="182" fontId="3" fillId="35" borderId="48" xfId="0" applyNumberFormat="1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9" fontId="2" fillId="35" borderId="48" xfId="0" applyNumberFormat="1" applyFont="1" applyFill="1" applyBorder="1" applyAlignment="1">
      <alignment horizontal="left" vertical="center" wrapText="1"/>
    </xf>
    <xf numFmtId="0" fontId="16" fillId="35" borderId="48" xfId="0" applyFont="1" applyFill="1" applyBorder="1" applyAlignment="1">
      <alignment horizontal="center" vertical="center" wrapText="1"/>
    </xf>
    <xf numFmtId="0" fontId="16" fillId="35" borderId="48" xfId="0" applyNumberFormat="1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182" fontId="3" fillId="35" borderId="49" xfId="0" applyNumberFormat="1" applyFont="1" applyFill="1" applyBorder="1" applyAlignment="1">
      <alignment horizontal="center" vertical="center" wrapText="1"/>
    </xf>
    <xf numFmtId="0" fontId="3" fillId="35" borderId="72" xfId="0" applyFont="1" applyFill="1" applyBorder="1" applyAlignment="1">
      <alignment horizontal="center" vertical="center" wrapText="1"/>
    </xf>
    <xf numFmtId="0" fontId="2" fillId="35" borderId="66" xfId="0" applyNumberFormat="1" applyFont="1" applyFill="1" applyBorder="1" applyAlignment="1">
      <alignment horizontal="left" vertical="center" wrapText="1"/>
    </xf>
    <xf numFmtId="0" fontId="2" fillId="35" borderId="48" xfId="0" applyNumberFormat="1" applyFont="1" applyFill="1" applyBorder="1" applyAlignment="1">
      <alignment horizontal="center" vertical="center" wrapText="1"/>
    </xf>
    <xf numFmtId="0" fontId="2" fillId="35" borderId="49" xfId="0" applyNumberFormat="1" applyFont="1" applyFill="1" applyBorder="1" applyAlignment="1">
      <alignment horizontal="center" vertical="center" wrapText="1"/>
    </xf>
    <xf numFmtId="0" fontId="2" fillId="35" borderId="50" xfId="0" applyNumberFormat="1" applyFont="1" applyFill="1" applyBorder="1" applyAlignment="1">
      <alignment horizontal="center" vertical="center" wrapText="1"/>
    </xf>
    <xf numFmtId="0" fontId="2" fillId="35" borderId="67" xfId="0" applyNumberFormat="1" applyFont="1" applyFill="1" applyBorder="1" applyAlignment="1">
      <alignment horizontal="center" vertical="center" wrapText="1"/>
    </xf>
    <xf numFmtId="0" fontId="2" fillId="35" borderId="54" xfId="0" applyNumberFormat="1" applyFont="1" applyFill="1" applyBorder="1" applyAlignment="1">
      <alignment horizontal="center" vertical="center" wrapText="1"/>
    </xf>
    <xf numFmtId="0" fontId="3" fillId="35" borderId="27" xfId="0" applyNumberFormat="1" applyFont="1" applyFill="1" applyBorder="1" applyAlignment="1">
      <alignment horizontal="center" vertical="center" wrapText="1"/>
    </xf>
    <xf numFmtId="0" fontId="3" fillId="35" borderId="28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49" fontId="3" fillId="35" borderId="69" xfId="0" applyNumberFormat="1" applyFont="1" applyFill="1" applyBorder="1" applyAlignment="1">
      <alignment horizontal="center" vertical="center" wrapText="1"/>
    </xf>
    <xf numFmtId="0" fontId="2" fillId="35" borderId="70" xfId="0" applyNumberFormat="1" applyFont="1" applyFill="1" applyBorder="1" applyAlignment="1">
      <alignment horizontal="left" vertical="center" wrapText="1"/>
    </xf>
    <xf numFmtId="0" fontId="2" fillId="35" borderId="52" xfId="0" applyNumberFormat="1" applyFont="1" applyFill="1" applyBorder="1" applyAlignment="1">
      <alignment horizontal="center" vertical="center" wrapText="1"/>
    </xf>
    <xf numFmtId="0" fontId="2" fillId="35" borderId="53" xfId="0" applyNumberFormat="1" applyFont="1" applyFill="1" applyBorder="1" applyAlignment="1">
      <alignment horizontal="center" vertical="center" wrapText="1"/>
    </xf>
    <xf numFmtId="0" fontId="2" fillId="35" borderId="68" xfId="0" applyNumberFormat="1" applyFont="1" applyFill="1" applyBorder="1" applyAlignment="1">
      <alignment horizontal="center" vertical="center" wrapText="1"/>
    </xf>
    <xf numFmtId="0" fontId="3" fillId="35" borderId="29" xfId="0" applyNumberFormat="1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0" fontId="2" fillId="35" borderId="0" xfId="0" applyNumberFormat="1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left" vertical="top" wrapText="1"/>
    </xf>
    <xf numFmtId="0" fontId="16" fillId="35" borderId="16" xfId="0" applyFont="1" applyFill="1" applyBorder="1" applyAlignment="1">
      <alignment horizontal="left" vertical="top" wrapText="1"/>
    </xf>
    <xf numFmtId="0" fontId="16" fillId="35" borderId="37" xfId="0" applyFont="1" applyFill="1" applyBorder="1" applyAlignment="1">
      <alignment horizontal="left" vertical="top" wrapText="1"/>
    </xf>
    <xf numFmtId="0" fontId="16" fillId="35" borderId="17" xfId="0" applyFont="1" applyFill="1" applyBorder="1" applyAlignment="1">
      <alignment horizontal="left" vertical="top" wrapText="1"/>
    </xf>
    <xf numFmtId="0" fontId="16" fillId="35" borderId="15" xfId="0" applyFont="1" applyFill="1" applyBorder="1" applyAlignment="1">
      <alignment horizontal="left" vertical="top" wrapText="1"/>
    </xf>
    <xf numFmtId="0" fontId="16" fillId="35" borderId="29" xfId="0" applyFont="1" applyFill="1" applyBorder="1" applyAlignment="1">
      <alignment horizontal="left" vertical="top" wrapText="1"/>
    </xf>
    <xf numFmtId="0" fontId="16" fillId="35" borderId="24" xfId="0" applyFont="1" applyFill="1" applyBorder="1" applyAlignment="1">
      <alignment horizontal="left" vertical="top" wrapText="1"/>
    </xf>
    <xf numFmtId="0" fontId="16" fillId="35" borderId="10" xfId="0" applyFont="1" applyFill="1" applyBorder="1" applyAlignment="1">
      <alignment horizontal="left" vertical="top" wrapText="1"/>
    </xf>
    <xf numFmtId="0" fontId="16" fillId="35" borderId="62" xfId="0" applyFont="1" applyFill="1" applyBorder="1" applyAlignment="1">
      <alignment horizontal="left" vertical="top" wrapText="1"/>
    </xf>
    <xf numFmtId="182" fontId="16" fillId="35" borderId="62" xfId="0" applyNumberFormat="1" applyFont="1" applyFill="1" applyBorder="1" applyAlignment="1">
      <alignment horizontal="center" vertical="top" wrapText="1"/>
    </xf>
    <xf numFmtId="1" fontId="16" fillId="35" borderId="62" xfId="0" applyNumberFormat="1" applyFont="1" applyFill="1" applyBorder="1" applyAlignment="1">
      <alignment horizontal="center" vertical="top" wrapText="1"/>
    </xf>
    <xf numFmtId="0" fontId="16" fillId="35" borderId="63" xfId="0" applyFont="1" applyFill="1" applyBorder="1" applyAlignment="1">
      <alignment horizontal="center" vertical="top" wrapText="1"/>
    </xf>
    <xf numFmtId="0" fontId="16" fillId="35" borderId="42" xfId="0" applyFont="1" applyFill="1" applyBorder="1" applyAlignment="1">
      <alignment horizontal="left" vertical="top" wrapText="1"/>
    </xf>
    <xf numFmtId="0" fontId="16" fillId="35" borderId="41" xfId="0" applyFont="1" applyFill="1" applyBorder="1" applyAlignment="1">
      <alignment horizontal="left" vertical="top" wrapText="1"/>
    </xf>
    <xf numFmtId="0" fontId="16" fillId="35" borderId="43" xfId="0" applyFont="1" applyFill="1" applyBorder="1" applyAlignment="1">
      <alignment horizontal="left" vertical="top" wrapText="1"/>
    </xf>
    <xf numFmtId="0" fontId="16" fillId="35" borderId="61" xfId="0" applyFont="1" applyFill="1" applyBorder="1" applyAlignment="1">
      <alignment horizontal="left" vertical="center" wrapText="1"/>
    </xf>
    <xf numFmtId="182" fontId="16" fillId="35" borderId="61" xfId="0" applyNumberFormat="1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left" vertical="center" wrapText="1"/>
    </xf>
    <xf numFmtId="0" fontId="16" fillId="35" borderId="21" xfId="0" applyFont="1" applyFill="1" applyBorder="1" applyAlignment="1">
      <alignment horizontal="left" vertical="center" wrapText="1"/>
    </xf>
    <xf numFmtId="0" fontId="16" fillId="35" borderId="23" xfId="0" applyFont="1" applyFill="1" applyBorder="1" applyAlignment="1">
      <alignment horizontal="left" vertical="center" wrapText="1"/>
    </xf>
    <xf numFmtId="0" fontId="16" fillId="35" borderId="18" xfId="0" applyFont="1" applyFill="1" applyBorder="1" applyAlignment="1">
      <alignment horizontal="left" vertical="center" wrapText="1"/>
    </xf>
    <xf numFmtId="182" fontId="16" fillId="35" borderId="18" xfId="0" applyNumberFormat="1" applyFont="1" applyFill="1" applyBorder="1" applyAlignment="1">
      <alignment horizontal="center" vertical="center" wrapText="1"/>
    </xf>
    <xf numFmtId="0" fontId="16" fillId="35" borderId="32" xfId="0" applyFont="1" applyFill="1" applyBorder="1" applyAlignment="1">
      <alignment horizontal="left" vertical="center" wrapText="1"/>
    </xf>
    <xf numFmtId="0" fontId="16" fillId="35" borderId="33" xfId="0" applyFont="1" applyFill="1" applyBorder="1" applyAlignment="1">
      <alignment horizontal="left" vertical="center" wrapText="1"/>
    </xf>
    <xf numFmtId="0" fontId="23" fillId="35" borderId="49" xfId="0" applyNumberFormat="1" applyFont="1" applyFill="1" applyBorder="1" applyAlignment="1" applyProtection="1">
      <alignment horizontal="center" vertical="center"/>
      <protection/>
    </xf>
    <xf numFmtId="0" fontId="24" fillId="35" borderId="0" xfId="0" applyNumberFormat="1" applyFont="1" applyFill="1" applyBorder="1" applyAlignment="1" applyProtection="1">
      <alignment horizontal="center" vertical="center"/>
      <protection/>
    </xf>
    <xf numFmtId="0" fontId="23" fillId="35" borderId="48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vertical="center" wrapText="1"/>
    </xf>
    <xf numFmtId="49" fontId="2" fillId="35" borderId="24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 applyProtection="1">
      <alignment horizontal="center" vertical="center"/>
      <protection/>
    </xf>
    <xf numFmtId="1" fontId="2" fillId="35" borderId="29" xfId="0" applyNumberFormat="1" applyFont="1" applyFill="1" applyBorder="1" applyAlignment="1">
      <alignment horizontal="center" vertical="center"/>
    </xf>
    <xf numFmtId="1" fontId="2" fillId="35" borderId="24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>
      <alignment horizontal="center" vertical="center"/>
    </xf>
    <xf numFmtId="1" fontId="2" fillId="35" borderId="30" xfId="0" applyNumberFormat="1" applyFont="1" applyFill="1" applyBorder="1" applyAlignment="1">
      <alignment horizontal="center" vertical="center" wrapText="1"/>
    </xf>
    <xf numFmtId="1" fontId="2" fillId="35" borderId="29" xfId="0" applyNumberFormat="1" applyFont="1" applyFill="1" applyBorder="1" applyAlignment="1">
      <alignment horizontal="center" vertical="center" wrapText="1"/>
    </xf>
    <xf numFmtId="0" fontId="2" fillId="35" borderId="24" xfId="0" applyNumberFormat="1" applyFont="1" applyFill="1" applyBorder="1" applyAlignment="1">
      <alignment horizontal="center" vertical="center" wrapText="1"/>
    </xf>
    <xf numFmtId="0" fontId="2" fillId="35" borderId="30" xfId="0" applyNumberFormat="1" applyFont="1" applyFill="1" applyBorder="1" applyAlignment="1">
      <alignment horizontal="center" vertical="center" wrapText="1"/>
    </xf>
    <xf numFmtId="0" fontId="2" fillId="35" borderId="29" xfId="0" applyNumberFormat="1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24" fillId="35" borderId="12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/>
    </xf>
    <xf numFmtId="1" fontId="2" fillId="35" borderId="13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1" fontId="16" fillId="35" borderId="12" xfId="0" applyNumberFormat="1" applyFont="1" applyFill="1" applyBorder="1" applyAlignment="1">
      <alignment horizontal="center" vertical="center"/>
    </xf>
    <xf numFmtId="0" fontId="16" fillId="35" borderId="12" xfId="0" applyNumberFormat="1" applyFont="1" applyFill="1" applyBorder="1" applyAlignment="1">
      <alignment horizontal="center" vertical="center"/>
    </xf>
    <xf numFmtId="0" fontId="29" fillId="35" borderId="24" xfId="0" applyNumberFormat="1" applyFont="1" applyFill="1" applyBorder="1" applyAlignment="1" applyProtection="1">
      <alignment horizontal="center" vertical="center"/>
      <protection/>
    </xf>
    <xf numFmtId="180" fontId="2" fillId="35" borderId="24" xfId="0" applyNumberFormat="1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NumberFormat="1" applyFont="1" applyFill="1" applyBorder="1" applyAlignment="1">
      <alignment horizontal="center" vertical="center" wrapText="1"/>
    </xf>
    <xf numFmtId="0" fontId="2" fillId="35" borderId="28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1" fontId="16" fillId="35" borderId="29" xfId="0" applyNumberFormat="1" applyFont="1" applyFill="1" applyBorder="1" applyAlignment="1">
      <alignment horizontal="center" vertical="center"/>
    </xf>
    <xf numFmtId="1" fontId="16" fillId="35" borderId="14" xfId="0" applyNumberFormat="1" applyFont="1" applyFill="1" applyBorder="1" applyAlignment="1">
      <alignment horizontal="center" vertical="center" wrapText="1"/>
    </xf>
    <xf numFmtId="1" fontId="16" fillId="35" borderId="29" xfId="0" applyNumberFormat="1" applyFont="1" applyFill="1" applyBorder="1" applyAlignment="1">
      <alignment horizontal="center" vertical="center" wrapText="1"/>
    </xf>
    <xf numFmtId="0" fontId="2" fillId="35" borderId="25" xfId="0" applyNumberFormat="1" applyFont="1" applyFill="1" applyBorder="1" applyAlignment="1">
      <alignment horizontal="center" vertical="center" wrapText="1"/>
    </xf>
    <xf numFmtId="0" fontId="24" fillId="35" borderId="29" xfId="0" applyNumberFormat="1" applyFont="1" applyFill="1" applyBorder="1" applyAlignment="1" applyProtection="1">
      <alignment horizontal="center" vertical="center"/>
      <protection/>
    </xf>
    <xf numFmtId="181" fontId="2" fillId="35" borderId="12" xfId="0" applyNumberFormat="1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32" fillId="35" borderId="12" xfId="0" applyFont="1" applyFill="1" applyBorder="1" applyAlignment="1">
      <alignment vertical="center"/>
    </xf>
    <xf numFmtId="0" fontId="2" fillId="35" borderId="29" xfId="0" applyFont="1" applyFill="1" applyBorder="1" applyAlignment="1">
      <alignment horizontal="center" vertical="center" wrapText="1"/>
    </xf>
    <xf numFmtId="49" fontId="2" fillId="35" borderId="26" xfId="0" applyNumberFormat="1" applyFont="1" applyFill="1" applyBorder="1" applyAlignment="1">
      <alignment vertical="center" wrapText="1"/>
    </xf>
    <xf numFmtId="0" fontId="29" fillId="35" borderId="12" xfId="0" applyNumberFormat="1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>
      <alignment horizontal="center" vertical="center" wrapText="1"/>
    </xf>
    <xf numFmtId="0" fontId="2" fillId="35" borderId="44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vertical="center"/>
    </xf>
    <xf numFmtId="180" fontId="16" fillId="35" borderId="12" xfId="0" applyNumberFormat="1" applyFont="1" applyFill="1" applyBorder="1" applyAlignment="1" applyProtection="1">
      <alignment vertical="center"/>
      <protection/>
    </xf>
    <xf numFmtId="0" fontId="37" fillId="35" borderId="13" xfId="0" applyFont="1" applyFill="1" applyBorder="1" applyAlignment="1">
      <alignment vertical="center"/>
    </xf>
    <xf numFmtId="0" fontId="37" fillId="35" borderId="14" xfId="0" applyFont="1" applyFill="1" applyBorder="1" applyAlignment="1">
      <alignment vertical="center"/>
    </xf>
    <xf numFmtId="0" fontId="16" fillId="35" borderId="12" xfId="0" applyFont="1" applyFill="1" applyBorder="1" applyAlignment="1">
      <alignment horizontal="center" vertical="center"/>
    </xf>
    <xf numFmtId="0" fontId="37" fillId="35" borderId="12" xfId="0" applyFont="1" applyFill="1" applyBorder="1" applyAlignment="1">
      <alignment vertical="center"/>
    </xf>
    <xf numFmtId="182" fontId="2" fillId="35" borderId="13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180" fontId="22" fillId="35" borderId="24" xfId="0" applyNumberFormat="1" applyFont="1" applyFill="1" applyBorder="1" applyAlignment="1" applyProtection="1">
      <alignment vertical="center"/>
      <protection/>
    </xf>
    <xf numFmtId="180" fontId="22" fillId="35" borderId="0" xfId="0" applyNumberFormat="1" applyFont="1" applyFill="1" applyBorder="1" applyAlignment="1" applyProtection="1">
      <alignment vertical="center"/>
      <protection/>
    </xf>
    <xf numFmtId="49" fontId="2" fillId="35" borderId="12" xfId="0" applyNumberFormat="1" applyFont="1" applyFill="1" applyBorder="1" applyAlignment="1" applyProtection="1">
      <alignment horizontal="center" vertical="center"/>
      <protection/>
    </xf>
    <xf numFmtId="180" fontId="22" fillId="35" borderId="12" xfId="0" applyNumberFormat="1" applyFont="1" applyFill="1" applyBorder="1" applyAlignment="1" applyProtection="1">
      <alignment vertical="center"/>
      <protection/>
    </xf>
    <xf numFmtId="180" fontId="40" fillId="35" borderId="12" xfId="0" applyNumberFormat="1" applyFont="1" applyFill="1" applyBorder="1" applyAlignment="1" applyProtection="1">
      <alignment vertical="center"/>
      <protection/>
    </xf>
    <xf numFmtId="49" fontId="2" fillId="35" borderId="12" xfId="0" applyNumberFormat="1" applyFont="1" applyFill="1" applyBorder="1" applyAlignment="1">
      <alignment vertical="center" wrapText="1"/>
    </xf>
    <xf numFmtId="0" fontId="2" fillId="35" borderId="0" xfId="0" applyNumberFormat="1" applyFont="1" applyFill="1" applyBorder="1" applyAlignment="1">
      <alignment horizontal="center" vertical="center" wrapText="1"/>
    </xf>
    <xf numFmtId="49" fontId="24" fillId="35" borderId="0" xfId="0" applyNumberFormat="1" applyFont="1" applyFill="1" applyBorder="1" applyAlignment="1" applyProtection="1">
      <alignment horizontal="center" vertical="center"/>
      <protection/>
    </xf>
    <xf numFmtId="0" fontId="30" fillId="35" borderId="0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/>
    </xf>
    <xf numFmtId="0" fontId="2" fillId="35" borderId="16" xfId="0" applyNumberFormat="1" applyFont="1" applyFill="1" applyBorder="1" applyAlignment="1" applyProtection="1">
      <alignment horizontal="center" vertical="center"/>
      <protection/>
    </xf>
    <xf numFmtId="1" fontId="16" fillId="35" borderId="42" xfId="0" applyNumberFormat="1" applyFont="1" applyFill="1" applyBorder="1" applyAlignment="1">
      <alignment horizontal="center" vertical="center"/>
    </xf>
    <xf numFmtId="0" fontId="16" fillId="35" borderId="19" xfId="0" applyNumberFormat="1" applyFont="1" applyFill="1" applyBorder="1" applyAlignment="1">
      <alignment horizontal="center" vertical="center" wrapText="1"/>
    </xf>
    <xf numFmtId="0" fontId="16" fillId="35" borderId="16" xfId="0" applyNumberFormat="1" applyFont="1" applyFill="1" applyBorder="1" applyAlignment="1">
      <alignment horizontal="center" vertical="center" wrapText="1"/>
    </xf>
    <xf numFmtId="0" fontId="16" fillId="35" borderId="37" xfId="0" applyNumberFormat="1" applyFont="1" applyFill="1" applyBorder="1" applyAlignment="1">
      <alignment horizontal="center" vertical="center" wrapText="1"/>
    </xf>
    <xf numFmtId="49" fontId="2" fillId="35" borderId="62" xfId="0" applyNumberFormat="1" applyFont="1" applyFill="1" applyBorder="1" applyAlignment="1">
      <alignment horizontal="center" vertical="center"/>
    </xf>
    <xf numFmtId="0" fontId="2" fillId="35" borderId="62" xfId="0" applyNumberFormat="1" applyFont="1" applyFill="1" applyBorder="1" applyAlignment="1" applyProtection="1">
      <alignment horizontal="center" vertical="center"/>
      <protection/>
    </xf>
    <xf numFmtId="1" fontId="16" fillId="35" borderId="62" xfId="0" applyNumberFormat="1" applyFont="1" applyFill="1" applyBorder="1" applyAlignment="1">
      <alignment horizontal="center" vertical="center" wrapText="1"/>
    </xf>
    <xf numFmtId="0" fontId="16" fillId="35" borderId="62" xfId="0" applyNumberFormat="1" applyFont="1" applyFill="1" applyBorder="1" applyAlignment="1">
      <alignment horizontal="center" vertical="center" wrapText="1"/>
    </xf>
    <xf numFmtId="0" fontId="16" fillId="35" borderId="63" xfId="0" applyNumberFormat="1" applyFont="1" applyFill="1" applyBorder="1" applyAlignment="1">
      <alignment horizontal="center" vertical="center" wrapText="1"/>
    </xf>
    <xf numFmtId="49" fontId="2" fillId="35" borderId="61" xfId="0" applyNumberFormat="1" applyFont="1" applyFill="1" applyBorder="1" applyAlignment="1">
      <alignment horizontal="center" vertical="center"/>
    </xf>
    <xf numFmtId="0" fontId="2" fillId="35" borderId="61" xfId="0" applyNumberFormat="1" applyFont="1" applyFill="1" applyBorder="1" applyAlignment="1" applyProtection="1">
      <alignment horizontal="center" vertical="center"/>
      <protection/>
    </xf>
    <xf numFmtId="0" fontId="2" fillId="35" borderId="61" xfId="0" applyNumberFormat="1" applyFont="1" applyFill="1" applyBorder="1" applyAlignment="1">
      <alignment horizontal="center" vertical="center" wrapText="1"/>
    </xf>
    <xf numFmtId="49" fontId="2" fillId="35" borderId="45" xfId="0" applyNumberFormat="1" applyFont="1" applyFill="1" applyBorder="1" applyAlignment="1">
      <alignment horizontal="center" vertical="center"/>
    </xf>
    <xf numFmtId="0" fontId="2" fillId="35" borderId="45" xfId="0" applyNumberFormat="1" applyFont="1" applyFill="1" applyBorder="1" applyAlignment="1" applyProtection="1">
      <alignment horizontal="center" vertical="center"/>
      <protection/>
    </xf>
    <xf numFmtId="0" fontId="2" fillId="35" borderId="45" xfId="0" applyNumberFormat="1" applyFont="1" applyFill="1" applyBorder="1" applyAlignment="1">
      <alignment horizontal="center" vertical="center" wrapText="1"/>
    </xf>
    <xf numFmtId="0" fontId="2" fillId="35" borderId="26" xfId="0" applyNumberFormat="1" applyFont="1" applyFill="1" applyBorder="1" applyAlignment="1">
      <alignment horizontal="center" vertical="center" wrapText="1"/>
    </xf>
    <xf numFmtId="0" fontId="16" fillId="35" borderId="14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182" fontId="27" fillId="39" borderId="35" xfId="0" applyNumberFormat="1" applyFont="1" applyFill="1" applyBorder="1" applyAlignment="1" applyProtection="1">
      <alignment horizontal="center" vertical="center"/>
      <protection/>
    </xf>
    <xf numFmtId="182" fontId="27" fillId="39" borderId="36" xfId="0" applyNumberFormat="1" applyFont="1" applyFill="1" applyBorder="1" applyAlignment="1" applyProtection="1">
      <alignment horizontal="center" vertical="center"/>
      <protection/>
    </xf>
    <xf numFmtId="1" fontId="2" fillId="35" borderId="37" xfId="0" applyNumberFormat="1" applyFont="1" applyFill="1" applyBorder="1" applyAlignment="1">
      <alignment horizontal="center" vertical="center" wrapText="1"/>
    </xf>
    <xf numFmtId="0" fontId="2" fillId="35" borderId="37" xfId="0" applyNumberFormat="1" applyFont="1" applyFill="1" applyBorder="1" applyAlignment="1">
      <alignment horizontal="center" vertical="center" wrapText="1"/>
    </xf>
    <xf numFmtId="0" fontId="2" fillId="35" borderId="26" xfId="0" applyNumberFormat="1" applyFont="1" applyFill="1" applyBorder="1" applyAlignment="1">
      <alignment horizontal="center" vertical="center"/>
    </xf>
    <xf numFmtId="1" fontId="16" fillId="35" borderId="16" xfId="0" applyNumberFormat="1" applyFont="1" applyFill="1" applyBorder="1" applyAlignment="1">
      <alignment horizontal="center" vertical="center"/>
    </xf>
    <xf numFmtId="0" fontId="16" fillId="35" borderId="16" xfId="0" applyNumberFormat="1" applyFont="1" applyFill="1" applyBorder="1" applyAlignment="1">
      <alignment horizontal="center" vertical="center"/>
    </xf>
    <xf numFmtId="1" fontId="16" fillId="35" borderId="37" xfId="0" applyNumberFormat="1" applyFont="1" applyFill="1" applyBorder="1" applyAlignment="1">
      <alignment horizontal="center" vertical="center" wrapText="1"/>
    </xf>
    <xf numFmtId="0" fontId="16" fillId="35" borderId="13" xfId="0" applyNumberFormat="1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/>
    </xf>
    <xf numFmtId="180" fontId="2" fillId="35" borderId="0" xfId="0" applyNumberFormat="1" applyFont="1" applyFill="1" applyBorder="1" applyAlignment="1" applyProtection="1">
      <alignment horizontal="left" vertical="center" wrapText="1"/>
      <protection/>
    </xf>
    <xf numFmtId="0" fontId="2" fillId="35" borderId="16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1" fontId="2" fillId="35" borderId="16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6" fillId="35" borderId="36" xfId="0" applyNumberFormat="1" applyFont="1" applyFill="1" applyBorder="1" applyAlignment="1">
      <alignment horizontal="center" vertical="center"/>
    </xf>
    <xf numFmtId="49" fontId="16" fillId="35" borderId="36" xfId="0" applyNumberFormat="1" applyFont="1" applyFill="1" applyBorder="1" applyAlignment="1">
      <alignment horizontal="center" vertical="center"/>
    </xf>
    <xf numFmtId="0" fontId="16" fillId="35" borderId="36" xfId="0" applyNumberFormat="1" applyFont="1" applyFill="1" applyBorder="1" applyAlignment="1" applyProtection="1">
      <alignment horizontal="center" vertical="center"/>
      <protection/>
    </xf>
    <xf numFmtId="184" fontId="16" fillId="35" borderId="36" xfId="0" applyNumberFormat="1" applyFont="1" applyFill="1" applyBorder="1" applyAlignment="1" applyProtection="1">
      <alignment horizontal="center" vertical="center"/>
      <protection/>
    </xf>
    <xf numFmtId="1" fontId="16" fillId="35" borderId="36" xfId="0" applyNumberFormat="1" applyFont="1" applyFill="1" applyBorder="1" applyAlignment="1">
      <alignment horizontal="center" vertical="center"/>
    </xf>
    <xf numFmtId="1" fontId="16" fillId="35" borderId="36" xfId="0" applyNumberFormat="1" applyFont="1" applyFill="1" applyBorder="1" applyAlignment="1">
      <alignment horizontal="center" vertical="center" wrapText="1"/>
    </xf>
    <xf numFmtId="0" fontId="16" fillId="35" borderId="36" xfId="0" applyNumberFormat="1" applyFont="1" applyFill="1" applyBorder="1" applyAlignment="1">
      <alignment horizontal="center" vertical="center" wrapText="1"/>
    </xf>
    <xf numFmtId="49" fontId="34" fillId="35" borderId="36" xfId="0" applyNumberFormat="1" applyFont="1" applyFill="1" applyBorder="1" applyAlignment="1">
      <alignment vertical="center" wrapText="1"/>
    </xf>
    <xf numFmtId="182" fontId="38" fillId="35" borderId="36" xfId="0" applyNumberFormat="1" applyFont="1" applyFill="1" applyBorder="1" applyAlignment="1">
      <alignment horizontal="center" vertical="center" wrapText="1"/>
    </xf>
    <xf numFmtId="1" fontId="38" fillId="35" borderId="36" xfId="0" applyNumberFormat="1" applyFont="1" applyFill="1" applyBorder="1" applyAlignment="1">
      <alignment horizontal="center" vertical="center" wrapText="1"/>
    </xf>
    <xf numFmtId="1" fontId="34" fillId="35" borderId="36" xfId="0" applyNumberFormat="1" applyFont="1" applyFill="1" applyBorder="1" applyAlignment="1">
      <alignment vertical="center" wrapText="1"/>
    </xf>
    <xf numFmtId="49" fontId="34" fillId="35" borderId="41" xfId="0" applyNumberFormat="1" applyFont="1" applyFill="1" applyBorder="1" applyAlignment="1">
      <alignment vertical="center" wrapText="1"/>
    </xf>
    <xf numFmtId="182" fontId="38" fillId="35" borderId="41" xfId="0" applyNumberFormat="1" applyFont="1" applyFill="1" applyBorder="1" applyAlignment="1">
      <alignment horizontal="center" vertical="center" wrapText="1"/>
    </xf>
    <xf numFmtId="1" fontId="34" fillId="35" borderId="41" xfId="0" applyNumberFormat="1" applyFont="1" applyFill="1" applyBorder="1" applyAlignment="1">
      <alignment vertical="center" wrapText="1"/>
    </xf>
    <xf numFmtId="1" fontId="34" fillId="35" borderId="43" xfId="0" applyNumberFormat="1" applyFont="1" applyFill="1" applyBorder="1" applyAlignment="1">
      <alignment vertical="center" wrapText="1"/>
    </xf>
    <xf numFmtId="1" fontId="34" fillId="35" borderId="42" xfId="0" applyNumberFormat="1" applyFont="1" applyFill="1" applyBorder="1" applyAlignment="1">
      <alignment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horizontal="left" vertical="center" wrapText="1"/>
    </xf>
    <xf numFmtId="0" fontId="16" fillId="35" borderId="30" xfId="0" applyFont="1" applyFill="1" applyBorder="1" applyAlignment="1">
      <alignment horizontal="left" vertical="center" wrapText="1"/>
    </xf>
    <xf numFmtId="180" fontId="22" fillId="35" borderId="29" xfId="0" applyNumberFormat="1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16" fillId="35" borderId="13" xfId="0" applyFont="1" applyFill="1" applyBorder="1" applyAlignment="1">
      <alignment horizontal="left" vertical="center" wrapText="1"/>
    </xf>
    <xf numFmtId="180" fontId="22" fillId="35" borderId="14" xfId="0" applyNumberFormat="1" applyFont="1" applyFill="1" applyBorder="1" applyAlignment="1" applyProtection="1">
      <alignment vertical="center"/>
      <protection/>
    </xf>
    <xf numFmtId="49" fontId="2" fillId="35" borderId="14" xfId="0" applyNumberFormat="1" applyFont="1" applyFill="1" applyBorder="1" applyAlignment="1">
      <alignment horizontal="center" vertical="center" wrapText="1"/>
    </xf>
    <xf numFmtId="49" fontId="2" fillId="35" borderId="36" xfId="0" applyNumberFormat="1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1" fontId="2" fillId="35" borderId="36" xfId="0" applyNumberFormat="1" applyFont="1" applyFill="1" applyBorder="1" applyAlignment="1">
      <alignment horizontal="center" vertical="center" wrapText="1"/>
    </xf>
    <xf numFmtId="181" fontId="2" fillId="35" borderId="36" xfId="0" applyNumberFormat="1" applyFont="1" applyFill="1" applyBorder="1" applyAlignment="1" applyProtection="1">
      <alignment horizontal="center" vertical="center"/>
      <protection/>
    </xf>
    <xf numFmtId="1" fontId="2" fillId="35" borderId="36" xfId="0" applyNumberFormat="1" applyFont="1" applyFill="1" applyBorder="1" applyAlignment="1">
      <alignment horizontal="center" vertical="center"/>
    </xf>
    <xf numFmtId="0" fontId="2" fillId="35" borderId="36" xfId="0" applyNumberFormat="1" applyFont="1" applyFill="1" applyBorder="1" applyAlignment="1">
      <alignment horizontal="center" vertical="center"/>
    </xf>
    <xf numFmtId="1" fontId="2" fillId="35" borderId="24" xfId="0" applyNumberFormat="1" applyFont="1" applyFill="1" applyBorder="1" applyAlignment="1">
      <alignment horizontal="center" vertical="center" wrapText="1"/>
    </xf>
    <xf numFmtId="181" fontId="2" fillId="35" borderId="24" xfId="0" applyNumberFormat="1" applyFont="1" applyFill="1" applyBorder="1" applyAlignment="1" applyProtection="1">
      <alignment horizontal="center" vertical="center"/>
      <protection/>
    </xf>
    <xf numFmtId="182" fontId="2" fillId="35" borderId="0" xfId="0" applyNumberFormat="1" applyFont="1" applyFill="1" applyBorder="1" applyAlignment="1" applyProtection="1">
      <alignment vertical="center"/>
      <protection/>
    </xf>
    <xf numFmtId="0" fontId="12" fillId="40" borderId="14" xfId="0" applyFont="1" applyFill="1" applyBorder="1" applyAlignment="1">
      <alignment horizontal="center" vertical="center"/>
    </xf>
    <xf numFmtId="0" fontId="12" fillId="40" borderId="12" xfId="0" applyFont="1" applyFill="1" applyBorder="1" applyAlignment="1">
      <alignment horizontal="center" vertical="center"/>
    </xf>
    <xf numFmtId="181" fontId="2" fillId="35" borderId="16" xfId="0" applyNumberFormat="1" applyFont="1" applyFill="1" applyBorder="1" applyAlignment="1" applyProtection="1">
      <alignment horizontal="center" vertical="center"/>
      <protection/>
    </xf>
    <xf numFmtId="186" fontId="16" fillId="35" borderId="16" xfId="0" applyNumberFormat="1" applyFont="1" applyFill="1" applyBorder="1" applyAlignment="1" applyProtection="1">
      <alignment horizontal="center" vertical="center"/>
      <protection/>
    </xf>
    <xf numFmtId="186" fontId="2" fillId="35" borderId="12" xfId="0" applyNumberFormat="1" applyFont="1" applyFill="1" applyBorder="1" applyAlignment="1" applyProtection="1">
      <alignment horizontal="center" vertical="center"/>
      <protection/>
    </xf>
    <xf numFmtId="186" fontId="16" fillId="35" borderId="12" xfId="0" applyNumberFormat="1" applyFont="1" applyFill="1" applyBorder="1" applyAlignment="1" applyProtection="1">
      <alignment horizontal="center" vertical="center"/>
      <protection/>
    </xf>
    <xf numFmtId="0" fontId="12" fillId="40" borderId="13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 wrapText="1"/>
    </xf>
    <xf numFmtId="0" fontId="37" fillId="35" borderId="37" xfId="0" applyFont="1" applyFill="1" applyBorder="1" applyAlignment="1">
      <alignment vertical="center"/>
    </xf>
    <xf numFmtId="0" fontId="16" fillId="35" borderId="19" xfId="0" applyFont="1" applyFill="1" applyBorder="1" applyAlignment="1">
      <alignment vertical="center"/>
    </xf>
    <xf numFmtId="0" fontId="33" fillId="35" borderId="0" xfId="0" applyFont="1" applyFill="1" applyBorder="1" applyAlignment="1">
      <alignment horizontal="center" vertical="center"/>
    </xf>
    <xf numFmtId="0" fontId="33" fillId="35" borderId="38" xfId="0" applyFont="1" applyFill="1" applyBorder="1" applyAlignment="1">
      <alignment horizontal="center" vertical="center"/>
    </xf>
    <xf numFmtId="180" fontId="2" fillId="35" borderId="12" xfId="0" applyNumberFormat="1" applyFont="1" applyFill="1" applyBorder="1" applyAlignment="1" applyProtection="1">
      <alignment horizontal="center" vertical="center"/>
      <protection/>
    </xf>
    <xf numFmtId="180" fontId="2" fillId="35" borderId="24" xfId="0" applyNumberFormat="1" applyFont="1" applyFill="1" applyBorder="1" applyAlignment="1" applyProtection="1">
      <alignment horizontal="center" vertical="center"/>
      <protection/>
    </xf>
    <xf numFmtId="180" fontId="2" fillId="35" borderId="14" xfId="0" applyNumberFormat="1" applyFont="1" applyFill="1" applyBorder="1" applyAlignment="1" applyProtection="1">
      <alignment horizontal="center" vertical="center"/>
      <protection/>
    </xf>
    <xf numFmtId="180" fontId="2" fillId="35" borderId="14" xfId="0" applyNumberFormat="1" applyFont="1" applyFill="1" applyBorder="1" applyAlignment="1" applyProtection="1">
      <alignment vertical="center"/>
      <protection/>
    </xf>
    <xf numFmtId="180" fontId="2" fillId="35" borderId="26" xfId="0" applyNumberFormat="1" applyFont="1" applyFill="1" applyBorder="1" applyAlignment="1" applyProtection="1">
      <alignment vertical="center"/>
      <protection/>
    </xf>
    <xf numFmtId="49" fontId="2" fillId="35" borderId="16" xfId="0" applyNumberFormat="1" applyFont="1" applyFill="1" applyBorder="1" applyAlignment="1" applyProtection="1">
      <alignment horizontal="center" vertical="center"/>
      <protection/>
    </xf>
    <xf numFmtId="49" fontId="2" fillId="35" borderId="16" xfId="0" applyNumberFormat="1" applyFont="1" applyFill="1" applyBorder="1" applyAlignment="1">
      <alignment horizontal="left" vertical="center" wrapText="1"/>
    </xf>
    <xf numFmtId="180" fontId="2" fillId="35" borderId="16" xfId="0" applyNumberFormat="1" applyFont="1" applyFill="1" applyBorder="1" applyAlignment="1" applyProtection="1">
      <alignment horizontal="center" vertical="center"/>
      <protection/>
    </xf>
    <xf numFmtId="186" fontId="2" fillId="35" borderId="16" xfId="0" applyNumberFormat="1" applyFont="1" applyFill="1" applyBorder="1" applyAlignment="1" applyProtection="1">
      <alignment horizontal="center" vertical="center"/>
      <protection/>
    </xf>
    <xf numFmtId="180" fontId="2" fillId="35" borderId="41" xfId="0" applyNumberFormat="1" applyFont="1" applyFill="1" applyBorder="1" applyAlignment="1" applyProtection="1">
      <alignment horizontal="center" vertical="center"/>
      <protection/>
    </xf>
    <xf numFmtId="180" fontId="2" fillId="35" borderId="19" xfId="0" applyNumberFormat="1" applyFont="1" applyFill="1" applyBorder="1" applyAlignment="1" applyProtection="1">
      <alignment horizontal="center" vertical="center"/>
      <protection/>
    </xf>
    <xf numFmtId="180" fontId="2" fillId="35" borderId="19" xfId="0" applyNumberFormat="1" applyFont="1" applyFill="1" applyBorder="1" applyAlignment="1" applyProtection="1">
      <alignment vertical="center"/>
      <protection/>
    </xf>
    <xf numFmtId="180" fontId="2" fillId="35" borderId="16" xfId="0" applyNumberFormat="1" applyFont="1" applyFill="1" applyBorder="1" applyAlignment="1" applyProtection="1">
      <alignment vertical="center"/>
      <protection/>
    </xf>
    <xf numFmtId="180" fontId="22" fillId="35" borderId="16" xfId="0" applyNumberFormat="1" applyFont="1" applyFill="1" applyBorder="1" applyAlignment="1" applyProtection="1">
      <alignment vertical="center"/>
      <protection/>
    </xf>
    <xf numFmtId="49" fontId="2" fillId="35" borderId="0" xfId="0" applyNumberFormat="1" applyFont="1" applyFill="1" applyBorder="1" applyAlignment="1" applyProtection="1">
      <alignment horizontal="center" vertical="center"/>
      <protection/>
    </xf>
    <xf numFmtId="182" fontId="2" fillId="35" borderId="0" xfId="0" applyNumberFormat="1" applyFont="1" applyFill="1" applyBorder="1" applyAlignment="1" applyProtection="1">
      <alignment horizontal="center" vertical="center"/>
      <protection/>
    </xf>
    <xf numFmtId="49" fontId="2" fillId="35" borderId="60" xfId="0" applyNumberFormat="1" applyFont="1" applyFill="1" applyBorder="1" applyAlignment="1" applyProtection="1">
      <alignment horizontal="center" vertical="center"/>
      <protection/>
    </xf>
    <xf numFmtId="180" fontId="16" fillId="35" borderId="41" xfId="0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vertical="center" wrapText="1"/>
    </xf>
    <xf numFmtId="0" fontId="2" fillId="35" borderId="12" xfId="0" applyNumberFormat="1" applyFont="1" applyFill="1" applyBorder="1" applyAlignment="1">
      <alignment vertical="center" wrapText="1"/>
    </xf>
    <xf numFmtId="184" fontId="16" fillId="35" borderId="13" xfId="0" applyNumberFormat="1" applyFont="1" applyFill="1" applyBorder="1" applyAlignment="1" applyProtection="1">
      <alignment horizontal="center" vertical="center"/>
      <protection/>
    </xf>
    <xf numFmtId="184" fontId="2" fillId="35" borderId="12" xfId="0" applyNumberFormat="1" applyFont="1" applyFill="1" applyBorder="1" applyAlignment="1" applyProtection="1">
      <alignment horizontal="center" vertical="center"/>
      <protection/>
    </xf>
    <xf numFmtId="182" fontId="2" fillId="35" borderId="12" xfId="0" applyNumberFormat="1" applyFont="1" applyFill="1" applyBorder="1" applyAlignment="1">
      <alignment horizontal="center" vertical="center" wrapText="1"/>
    </xf>
    <xf numFmtId="181" fontId="16" fillId="35" borderId="16" xfId="0" applyNumberFormat="1" applyFont="1" applyFill="1" applyBorder="1" applyAlignment="1" applyProtection="1">
      <alignment vertical="center"/>
      <protection/>
    </xf>
    <xf numFmtId="181" fontId="24" fillId="35" borderId="16" xfId="0" applyNumberFormat="1" applyFont="1" applyFill="1" applyBorder="1" applyAlignment="1" applyProtection="1">
      <alignment horizontal="center" vertical="center"/>
      <protection/>
    </xf>
    <xf numFmtId="184" fontId="16" fillId="35" borderId="37" xfId="0" applyNumberFormat="1" applyFont="1" applyFill="1" applyBorder="1" applyAlignment="1" applyProtection="1">
      <alignment horizontal="center" vertical="center"/>
      <protection/>
    </xf>
    <xf numFmtId="181" fontId="16" fillId="35" borderId="64" xfId="0" applyNumberFormat="1" applyFont="1" applyFill="1" applyBorder="1" applyAlignment="1" applyProtection="1">
      <alignment vertical="center"/>
      <protection/>
    </xf>
    <xf numFmtId="181" fontId="24" fillId="35" borderId="64" xfId="0" applyNumberFormat="1" applyFont="1" applyFill="1" applyBorder="1" applyAlignment="1" applyProtection="1">
      <alignment horizontal="center" vertical="center"/>
      <protection/>
    </xf>
    <xf numFmtId="184" fontId="16" fillId="35" borderId="64" xfId="0" applyNumberFormat="1" applyFont="1" applyFill="1" applyBorder="1" applyAlignment="1" applyProtection="1">
      <alignment horizontal="center" vertical="center"/>
      <protection/>
    </xf>
    <xf numFmtId="181" fontId="16" fillId="35" borderId="48" xfId="0" applyNumberFormat="1" applyFont="1" applyFill="1" applyBorder="1" applyAlignment="1" applyProtection="1">
      <alignment vertical="center"/>
      <protection/>
    </xf>
    <xf numFmtId="181" fontId="24" fillId="35" borderId="48" xfId="0" applyNumberFormat="1" applyFont="1" applyFill="1" applyBorder="1" applyAlignment="1" applyProtection="1">
      <alignment horizontal="center" vertical="center"/>
      <protection/>
    </xf>
    <xf numFmtId="184" fontId="16" fillId="35" borderId="48" xfId="0" applyNumberFormat="1" applyFont="1" applyFill="1" applyBorder="1" applyAlignment="1" applyProtection="1">
      <alignment horizontal="center" vertical="center"/>
      <protection/>
    </xf>
    <xf numFmtId="0" fontId="16" fillId="35" borderId="67" xfId="0" applyNumberFormat="1" applyFont="1" applyFill="1" applyBorder="1" applyAlignment="1">
      <alignment horizontal="center" vertical="center" wrapText="1"/>
    </xf>
    <xf numFmtId="49" fontId="2" fillId="35" borderId="65" xfId="0" applyNumberFormat="1" applyFont="1" applyFill="1" applyBorder="1" applyAlignment="1">
      <alignment horizontal="center" vertical="center" wrapText="1"/>
    </xf>
    <xf numFmtId="181" fontId="2" fillId="35" borderId="49" xfId="0" applyNumberFormat="1" applyFont="1" applyFill="1" applyBorder="1" applyAlignment="1" applyProtection="1">
      <alignment horizontal="left" vertical="center"/>
      <protection/>
    </xf>
    <xf numFmtId="181" fontId="24" fillId="35" borderId="49" xfId="0" applyNumberFormat="1" applyFont="1" applyFill="1" applyBorder="1" applyAlignment="1" applyProtection="1">
      <alignment horizontal="center" vertical="center"/>
      <protection/>
    </xf>
    <xf numFmtId="181" fontId="2" fillId="35" borderId="49" xfId="0" applyNumberFormat="1" applyFont="1" applyFill="1" applyBorder="1" applyAlignment="1" applyProtection="1">
      <alignment horizontal="center" vertical="center"/>
      <protection/>
    </xf>
    <xf numFmtId="181" fontId="16" fillId="35" borderId="49" xfId="0" applyNumberFormat="1" applyFont="1" applyFill="1" applyBorder="1" applyAlignment="1" applyProtection="1">
      <alignment horizontal="center" vertical="center"/>
      <protection/>
    </xf>
    <xf numFmtId="181" fontId="2" fillId="35" borderId="48" xfId="0" applyNumberFormat="1" applyFont="1" applyFill="1" applyBorder="1" applyAlignment="1" applyProtection="1">
      <alignment horizontal="center" vertical="center"/>
      <protection/>
    </xf>
    <xf numFmtId="181" fontId="16" fillId="35" borderId="48" xfId="0" applyNumberFormat="1" applyFont="1" applyFill="1" applyBorder="1" applyAlignment="1" applyProtection="1">
      <alignment horizontal="center" vertical="center"/>
      <protection/>
    </xf>
    <xf numFmtId="182" fontId="2" fillId="35" borderId="30" xfId="0" applyNumberFormat="1" applyFont="1" applyFill="1" applyBorder="1" applyAlignment="1" applyProtection="1">
      <alignment horizontal="center" vertical="center"/>
      <protection/>
    </xf>
    <xf numFmtId="182" fontId="16" fillId="35" borderId="12" xfId="0" applyNumberFormat="1" applyFont="1" applyFill="1" applyBorder="1" applyAlignment="1" applyProtection="1">
      <alignment horizontal="center" vertical="center"/>
      <protection/>
    </xf>
    <xf numFmtId="184" fontId="2" fillId="35" borderId="13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left" vertical="center" wrapText="1"/>
    </xf>
    <xf numFmtId="184" fontId="2" fillId="35" borderId="30" xfId="0" applyNumberFormat="1" applyFont="1" applyFill="1" applyBorder="1" applyAlignment="1" applyProtection="1">
      <alignment horizontal="center" vertical="center"/>
      <protection/>
    </xf>
    <xf numFmtId="180" fontId="2" fillId="35" borderId="29" xfId="0" applyNumberFormat="1" applyFont="1" applyFill="1" applyBorder="1" applyAlignment="1" applyProtection="1">
      <alignment horizontal="center" vertical="center"/>
      <protection/>
    </xf>
    <xf numFmtId="180" fontId="16" fillId="35" borderId="29" xfId="0" applyNumberFormat="1" applyFont="1" applyFill="1" applyBorder="1" applyAlignment="1" applyProtection="1">
      <alignment horizontal="center" vertical="center"/>
      <protection/>
    </xf>
    <xf numFmtId="180" fontId="16" fillId="35" borderId="14" xfId="0" applyNumberFormat="1" applyFont="1" applyFill="1" applyBorder="1" applyAlignment="1" applyProtection="1">
      <alignment horizontal="center" vertical="center"/>
      <protection/>
    </xf>
    <xf numFmtId="180" fontId="16" fillId="35" borderId="14" xfId="0" applyNumberFormat="1" applyFont="1" applyFill="1" applyBorder="1" applyAlignment="1" applyProtection="1">
      <alignment vertical="center"/>
      <protection/>
    </xf>
    <xf numFmtId="0" fontId="2" fillId="35" borderId="25" xfId="0" applyNumberFormat="1" applyFont="1" applyFill="1" applyBorder="1" applyAlignment="1">
      <alignment horizontal="center" vertical="center"/>
    </xf>
    <xf numFmtId="0" fontId="16" fillId="35" borderId="26" xfId="0" applyNumberFormat="1" applyFont="1" applyFill="1" applyBorder="1" applyAlignment="1">
      <alignment horizontal="center" vertical="center"/>
    </xf>
    <xf numFmtId="182" fontId="2" fillId="35" borderId="71" xfId="0" applyNumberFormat="1" applyFont="1" applyFill="1" applyBorder="1" applyAlignment="1" applyProtection="1">
      <alignment horizontal="center" vertical="center"/>
      <protection/>
    </xf>
    <xf numFmtId="182" fontId="16" fillId="35" borderId="37" xfId="0" applyNumberFormat="1" applyFont="1" applyFill="1" applyBorder="1" applyAlignment="1" applyProtection="1">
      <alignment horizontal="center" vertical="center"/>
      <protection/>
    </xf>
    <xf numFmtId="182" fontId="16" fillId="35" borderId="62" xfId="0" applyNumberFormat="1" applyFont="1" applyFill="1" applyBorder="1" applyAlignment="1" applyProtection="1">
      <alignment horizontal="center" vertical="center"/>
      <protection/>
    </xf>
    <xf numFmtId="1" fontId="16" fillId="35" borderId="62" xfId="0" applyNumberFormat="1" applyFont="1" applyFill="1" applyBorder="1" applyAlignment="1" applyProtection="1">
      <alignment horizontal="center" vertical="center"/>
      <protection/>
    </xf>
    <xf numFmtId="182" fontId="16" fillId="35" borderId="61" xfId="0" applyNumberFormat="1" applyFont="1" applyFill="1" applyBorder="1" applyAlignment="1" applyProtection="1">
      <alignment horizontal="center" vertical="center"/>
      <protection/>
    </xf>
    <xf numFmtId="182" fontId="16" fillId="35" borderId="45" xfId="0" applyNumberFormat="1" applyFont="1" applyFill="1" applyBorder="1" applyAlignment="1" applyProtection="1">
      <alignment horizontal="center" vertical="center"/>
      <protection/>
    </xf>
    <xf numFmtId="0" fontId="2" fillId="35" borderId="45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2" fillId="0" borderId="60" xfId="0" applyNumberFormat="1" applyFont="1" applyFill="1" applyBorder="1" applyAlignment="1" applyProtection="1">
      <alignment horizontal="center" vertical="center"/>
      <protection/>
    </xf>
    <xf numFmtId="1" fontId="2" fillId="0" borderId="48" xfId="0" applyNumberFormat="1" applyFont="1" applyFill="1" applyBorder="1" applyAlignment="1" applyProtection="1">
      <alignment horizontal="center" vertical="center"/>
      <protection/>
    </xf>
    <xf numFmtId="0" fontId="0" fillId="34" borderId="36" xfId="0" applyFont="1" applyFill="1" applyBorder="1" applyAlignment="1">
      <alignment/>
    </xf>
    <xf numFmtId="49" fontId="2" fillId="34" borderId="0" xfId="0" applyNumberFormat="1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left" vertical="center"/>
    </xf>
    <xf numFmtId="182" fontId="16" fillId="0" borderId="0" xfId="0" applyNumberFormat="1" applyFont="1" applyFill="1" applyBorder="1" applyAlignment="1">
      <alignment horizontal="center" vertical="center" wrapText="1"/>
    </xf>
    <xf numFmtId="183" fontId="1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06" fillId="35" borderId="29" xfId="0" applyNumberFormat="1" applyFont="1" applyFill="1" applyBorder="1" applyAlignment="1">
      <alignment horizontal="center" vertical="center" wrapText="1"/>
    </xf>
    <xf numFmtId="0" fontId="106" fillId="35" borderId="24" xfId="0" applyNumberFormat="1" applyFont="1" applyFill="1" applyBorder="1" applyAlignment="1">
      <alignment horizontal="center" vertical="center" wrapText="1"/>
    </xf>
    <xf numFmtId="0" fontId="106" fillId="35" borderId="30" xfId="0" applyNumberFormat="1" applyFont="1" applyFill="1" applyBorder="1" applyAlignment="1">
      <alignment horizontal="center" vertical="center" wrapText="1"/>
    </xf>
    <xf numFmtId="0" fontId="106" fillId="35" borderId="14" xfId="0" applyNumberFormat="1" applyFont="1" applyFill="1" applyBorder="1" applyAlignment="1">
      <alignment horizontal="center" vertical="center" wrapText="1"/>
    </xf>
    <xf numFmtId="0" fontId="106" fillId="35" borderId="12" xfId="0" applyNumberFormat="1" applyFont="1" applyFill="1" applyBorder="1" applyAlignment="1">
      <alignment horizontal="center" vertical="center" wrapText="1"/>
    </xf>
    <xf numFmtId="180" fontId="106" fillId="35" borderId="0" xfId="0" applyNumberFormat="1" applyFont="1" applyFill="1" applyBorder="1" applyAlignment="1" applyProtection="1">
      <alignment vertical="center"/>
      <protection/>
    </xf>
    <xf numFmtId="0" fontId="107" fillId="35" borderId="12" xfId="0" applyNumberFormat="1" applyFont="1" applyFill="1" applyBorder="1" applyAlignment="1" applyProtection="1">
      <alignment horizontal="center" vertical="center"/>
      <protection/>
    </xf>
    <xf numFmtId="180" fontId="105" fillId="35" borderId="0" xfId="0" applyNumberFormat="1" applyFont="1" applyFill="1" applyBorder="1" applyAlignment="1" applyProtection="1">
      <alignment vertical="center"/>
      <protection/>
    </xf>
    <xf numFmtId="182" fontId="105" fillId="39" borderId="0" xfId="0" applyNumberFormat="1" applyFont="1" applyFill="1" applyBorder="1" applyAlignment="1" applyProtection="1">
      <alignment horizontal="center" vertical="center"/>
      <protection/>
    </xf>
    <xf numFmtId="186" fontId="106" fillId="35" borderId="0" xfId="0" applyNumberFormat="1" applyFont="1" applyFill="1" applyBorder="1" applyAlignment="1" applyProtection="1">
      <alignment vertical="center"/>
      <protection/>
    </xf>
    <xf numFmtId="0" fontId="108" fillId="40" borderId="32" xfId="0" applyFont="1" applyFill="1" applyBorder="1" applyAlignment="1">
      <alignment horizontal="center" vertical="center" wrapText="1"/>
    </xf>
    <xf numFmtId="0" fontId="108" fillId="40" borderId="33" xfId="0" applyFont="1" applyFill="1" applyBorder="1" applyAlignment="1">
      <alignment horizontal="center" vertical="center" wrapText="1"/>
    </xf>
    <xf numFmtId="0" fontId="109" fillId="40" borderId="32" xfId="0" applyFont="1" applyFill="1" applyBorder="1" applyAlignment="1">
      <alignment horizontal="center" vertical="center" wrapText="1"/>
    </xf>
    <xf numFmtId="0" fontId="109" fillId="40" borderId="33" xfId="0" applyFont="1" applyFill="1" applyBorder="1" applyAlignment="1">
      <alignment horizontal="center" vertical="center" wrapText="1"/>
    </xf>
    <xf numFmtId="186" fontId="105" fillId="35" borderId="0" xfId="0" applyNumberFormat="1" applyFont="1" applyFill="1" applyBorder="1" applyAlignment="1" applyProtection="1">
      <alignment vertical="center"/>
      <protection/>
    </xf>
    <xf numFmtId="0" fontId="108" fillId="40" borderId="34" xfId="0" applyFont="1" applyFill="1" applyBorder="1" applyAlignment="1">
      <alignment horizontal="center" vertical="center" wrapText="1"/>
    </xf>
    <xf numFmtId="0" fontId="108" fillId="40" borderId="35" xfId="0" applyFont="1" applyFill="1" applyBorder="1" applyAlignment="1">
      <alignment horizontal="center" vertical="center" wrapText="1"/>
    </xf>
    <xf numFmtId="182" fontId="105" fillId="39" borderId="35" xfId="0" applyNumberFormat="1" applyFont="1" applyFill="1" applyBorder="1" applyAlignment="1" applyProtection="1">
      <alignment horizontal="center" vertical="center"/>
      <protection/>
    </xf>
    <xf numFmtId="182" fontId="105" fillId="39" borderId="36" xfId="0" applyNumberFormat="1" applyFont="1" applyFill="1" applyBorder="1" applyAlignment="1" applyProtection="1">
      <alignment horizontal="center" vertical="center"/>
      <protection/>
    </xf>
    <xf numFmtId="0" fontId="106" fillId="35" borderId="25" xfId="0" applyNumberFormat="1" applyFont="1" applyFill="1" applyBorder="1" applyAlignment="1">
      <alignment horizontal="center" vertical="center" wrapText="1"/>
    </xf>
    <xf numFmtId="0" fontId="107" fillId="35" borderId="29" xfId="0" applyNumberFormat="1" applyFont="1" applyFill="1" applyBorder="1" applyAlignment="1" applyProtection="1">
      <alignment horizontal="center" vertical="center"/>
      <protection/>
    </xf>
    <xf numFmtId="0" fontId="105" fillId="35" borderId="24" xfId="0" applyFont="1" applyFill="1" applyBorder="1" applyAlignment="1">
      <alignment horizontal="center" vertical="center" wrapText="1"/>
    </xf>
    <xf numFmtId="0" fontId="105" fillId="35" borderId="29" xfId="0" applyFont="1" applyFill="1" applyBorder="1" applyAlignment="1">
      <alignment horizontal="center" vertical="center" wrapText="1"/>
    </xf>
    <xf numFmtId="0" fontId="105" fillId="35" borderId="30" xfId="0" applyFont="1" applyFill="1" applyBorder="1" applyAlignment="1">
      <alignment horizontal="center" vertical="center" wrapText="1"/>
    </xf>
    <xf numFmtId="182" fontId="105" fillId="39" borderId="33" xfId="0" applyNumberFormat="1" applyFont="1" applyFill="1" applyBorder="1" applyAlignment="1" applyProtection="1">
      <alignment horizontal="center" vertical="center"/>
      <protection/>
    </xf>
    <xf numFmtId="182" fontId="105" fillId="39" borderId="39" xfId="0" applyNumberFormat="1" applyFont="1" applyFill="1" applyBorder="1" applyAlignment="1" applyProtection="1">
      <alignment horizontal="center" vertical="center"/>
      <protection/>
    </xf>
    <xf numFmtId="0" fontId="108" fillId="35" borderId="34" xfId="0" applyFont="1" applyFill="1" applyBorder="1" applyAlignment="1">
      <alignment horizontal="center" vertical="center" wrapText="1"/>
    </xf>
    <xf numFmtId="0" fontId="108" fillId="35" borderId="35" xfId="0" applyFont="1" applyFill="1" applyBorder="1" applyAlignment="1">
      <alignment horizontal="center" vertical="center" wrapText="1"/>
    </xf>
    <xf numFmtId="1" fontId="106" fillId="35" borderId="27" xfId="0" applyNumberFormat="1" applyFont="1" applyFill="1" applyBorder="1" applyAlignment="1" applyProtection="1">
      <alignment horizontal="center" vertical="center"/>
      <protection/>
    </xf>
    <xf numFmtId="1" fontId="106" fillId="35" borderId="28" xfId="0" applyNumberFormat="1" applyFont="1" applyFill="1" applyBorder="1" applyAlignment="1" applyProtection="1">
      <alignment horizontal="center" vertical="center"/>
      <protection/>
    </xf>
    <xf numFmtId="1" fontId="106" fillId="35" borderId="40" xfId="0" applyNumberFormat="1" applyFont="1" applyFill="1" applyBorder="1" applyAlignment="1" applyProtection="1">
      <alignment horizontal="center" vertical="center"/>
      <protection/>
    </xf>
    <xf numFmtId="1" fontId="106" fillId="35" borderId="31" xfId="0" applyNumberFormat="1" applyFont="1" applyFill="1" applyBorder="1" applyAlignment="1" applyProtection="1">
      <alignment horizontal="center" vertical="center"/>
      <protection/>
    </xf>
    <xf numFmtId="1" fontId="106" fillId="35" borderId="10" xfId="0" applyNumberFormat="1" applyFont="1" applyFill="1" applyBorder="1" applyAlignment="1" applyProtection="1">
      <alignment horizontal="center" vertical="center"/>
      <protection/>
    </xf>
    <xf numFmtId="0" fontId="106" fillId="40" borderId="29" xfId="0" applyNumberFormat="1" applyFont="1" applyFill="1" applyBorder="1" applyAlignment="1" applyProtection="1">
      <alignment horizontal="center" vertical="center"/>
      <protection/>
    </xf>
    <xf numFmtId="0" fontId="106" fillId="40" borderId="24" xfId="0" applyNumberFormat="1" applyFont="1" applyFill="1" applyBorder="1" applyAlignment="1" applyProtection="1">
      <alignment horizontal="center" vertical="center"/>
      <protection/>
    </xf>
    <xf numFmtId="0" fontId="106" fillId="40" borderId="30" xfId="0" applyNumberFormat="1" applyFont="1" applyFill="1" applyBorder="1" applyAlignment="1" applyProtection="1">
      <alignment horizontal="center" vertical="center"/>
      <protection/>
    </xf>
    <xf numFmtId="0" fontId="106" fillId="40" borderId="14" xfId="0" applyNumberFormat="1" applyFont="1" applyFill="1" applyBorder="1" applyAlignment="1" applyProtection="1">
      <alignment horizontal="center" vertical="center"/>
      <protection/>
    </xf>
    <xf numFmtId="0" fontId="106" fillId="40" borderId="12" xfId="0" applyNumberFormat="1" applyFont="1" applyFill="1" applyBorder="1" applyAlignment="1" applyProtection="1">
      <alignment horizontal="center" vertical="center"/>
      <protection/>
    </xf>
    <xf numFmtId="0" fontId="106" fillId="40" borderId="13" xfId="0" applyNumberFormat="1" applyFont="1" applyFill="1" applyBorder="1" applyAlignment="1" applyProtection="1">
      <alignment horizontal="center" vertical="center"/>
      <protection/>
    </xf>
    <xf numFmtId="0" fontId="106" fillId="40" borderId="19" xfId="0" applyNumberFormat="1" applyFont="1" applyFill="1" applyBorder="1" applyAlignment="1" applyProtection="1">
      <alignment horizontal="center" vertical="center"/>
      <protection/>
    </xf>
    <xf numFmtId="0" fontId="106" fillId="40" borderId="16" xfId="0" applyNumberFormat="1" applyFont="1" applyFill="1" applyBorder="1" applyAlignment="1" applyProtection="1">
      <alignment horizontal="center" vertical="center"/>
      <protection/>
    </xf>
    <xf numFmtId="0" fontId="106" fillId="40" borderId="37" xfId="0" applyNumberFormat="1" applyFont="1" applyFill="1" applyBorder="1" applyAlignment="1" applyProtection="1">
      <alignment horizontal="center" vertical="center"/>
      <protection/>
    </xf>
    <xf numFmtId="0" fontId="106" fillId="40" borderId="22" xfId="0" applyNumberFormat="1" applyFont="1" applyFill="1" applyBorder="1" applyAlignment="1" applyProtection="1">
      <alignment horizontal="center" vertical="center"/>
      <protection/>
    </xf>
    <xf numFmtId="0" fontId="106" fillId="40" borderId="21" xfId="0" applyNumberFormat="1" applyFont="1" applyFill="1" applyBorder="1" applyAlignment="1" applyProtection="1">
      <alignment horizontal="center" vertical="center"/>
      <protection/>
    </xf>
    <xf numFmtId="0" fontId="106" fillId="40" borderId="23" xfId="0" applyNumberFormat="1" applyFont="1" applyFill="1" applyBorder="1" applyAlignment="1" applyProtection="1">
      <alignment horizontal="center" vertical="center"/>
      <protection/>
    </xf>
    <xf numFmtId="180" fontId="106" fillId="35" borderId="0" xfId="0" applyNumberFormat="1" applyFont="1" applyFill="1" applyBorder="1" applyAlignment="1" applyProtection="1">
      <alignment horizontal="left" vertical="center" wrapText="1"/>
      <protection/>
    </xf>
    <xf numFmtId="0" fontId="106" fillId="35" borderId="0" xfId="0" applyFont="1" applyFill="1" applyBorder="1" applyAlignment="1">
      <alignment horizontal="center" vertical="center" wrapText="1"/>
    </xf>
    <xf numFmtId="182" fontId="106" fillId="35" borderId="0" xfId="0" applyNumberFormat="1" applyFont="1" applyFill="1" applyBorder="1" applyAlignment="1" applyProtection="1">
      <alignment vertical="center"/>
      <protection/>
    </xf>
    <xf numFmtId="0" fontId="106" fillId="40" borderId="14" xfId="0" applyFont="1" applyFill="1" applyBorder="1" applyAlignment="1">
      <alignment horizontal="center" vertical="center" wrapText="1"/>
    </xf>
    <xf numFmtId="0" fontId="106" fillId="40" borderId="12" xfId="0" applyFont="1" applyFill="1" applyBorder="1" applyAlignment="1">
      <alignment horizontal="center" vertical="center" wrapText="1"/>
    </xf>
    <xf numFmtId="0" fontId="106" fillId="40" borderId="13" xfId="0" applyFont="1" applyFill="1" applyBorder="1" applyAlignment="1">
      <alignment horizontal="center" vertical="center" wrapText="1"/>
    </xf>
    <xf numFmtId="0" fontId="105" fillId="40" borderId="14" xfId="0" applyFont="1" applyFill="1" applyBorder="1" applyAlignment="1">
      <alignment horizontal="center" vertical="center" wrapText="1"/>
    </xf>
    <xf numFmtId="0" fontId="105" fillId="40" borderId="12" xfId="0" applyFont="1" applyFill="1" applyBorder="1" applyAlignment="1">
      <alignment horizontal="center" vertical="center" wrapText="1"/>
    </xf>
    <xf numFmtId="0" fontId="105" fillId="40" borderId="13" xfId="0" applyFont="1" applyFill="1" applyBorder="1" applyAlignment="1">
      <alignment horizontal="center" vertical="center" wrapText="1"/>
    </xf>
    <xf numFmtId="0" fontId="110" fillId="40" borderId="14" xfId="0" applyFont="1" applyFill="1" applyBorder="1" applyAlignment="1">
      <alignment horizontal="center" vertical="center"/>
    </xf>
    <xf numFmtId="0" fontId="110" fillId="40" borderId="12" xfId="0" applyFont="1" applyFill="1" applyBorder="1" applyAlignment="1">
      <alignment horizontal="center" vertical="center"/>
    </xf>
    <xf numFmtId="0" fontId="106" fillId="40" borderId="37" xfId="0" applyFont="1" applyFill="1" applyBorder="1" applyAlignment="1">
      <alignment horizontal="center" vertical="center" wrapText="1"/>
    </xf>
    <xf numFmtId="0" fontId="106" fillId="40" borderId="19" xfId="0" applyFont="1" applyFill="1" applyBorder="1" applyAlignment="1">
      <alignment horizontal="center" vertical="center" wrapText="1"/>
    </xf>
    <xf numFmtId="0" fontId="106" fillId="40" borderId="16" xfId="0" applyFont="1" applyFill="1" applyBorder="1" applyAlignment="1">
      <alignment horizontal="center" vertical="center" wrapText="1"/>
    </xf>
    <xf numFmtId="0" fontId="111" fillId="35" borderId="0" xfId="0" applyFont="1" applyFill="1" applyBorder="1" applyAlignment="1">
      <alignment horizontal="center" vertical="center"/>
    </xf>
    <xf numFmtId="0" fontId="111" fillId="35" borderId="38" xfId="0" applyFont="1" applyFill="1" applyBorder="1" applyAlignment="1">
      <alignment horizontal="center" vertical="center"/>
    </xf>
    <xf numFmtId="180" fontId="112" fillId="35" borderId="0" xfId="0" applyNumberFormat="1" applyFont="1" applyFill="1" applyBorder="1" applyAlignment="1" applyProtection="1">
      <alignment vertical="center"/>
      <protection/>
    </xf>
    <xf numFmtId="180" fontId="113" fillId="35" borderId="0" xfId="0" applyNumberFormat="1" applyFont="1" applyFill="1" applyBorder="1" applyAlignment="1" applyProtection="1">
      <alignment vertical="center"/>
      <protection/>
    </xf>
    <xf numFmtId="182" fontId="113" fillId="35" borderId="0" xfId="0" applyNumberFormat="1" applyFont="1" applyFill="1" applyBorder="1" applyAlignment="1" applyProtection="1">
      <alignment vertical="center"/>
      <protection/>
    </xf>
    <xf numFmtId="0" fontId="16" fillId="35" borderId="62" xfId="0" applyFont="1" applyFill="1" applyBorder="1" applyAlignment="1">
      <alignment horizontal="center" vertical="top" wrapText="1"/>
    </xf>
    <xf numFmtId="0" fontId="16" fillId="35" borderId="61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180" fontId="3" fillId="35" borderId="12" xfId="0" applyNumberFormat="1" applyFont="1" applyFill="1" applyBorder="1" applyAlignment="1" applyProtection="1">
      <alignment horizontal="center" vertical="center"/>
      <protection/>
    </xf>
    <xf numFmtId="0" fontId="24" fillId="35" borderId="24" xfId="0" applyNumberFormat="1" applyFont="1" applyFill="1" applyBorder="1" applyAlignment="1" applyProtection="1">
      <alignment horizontal="center" vertical="center"/>
      <protection/>
    </xf>
    <xf numFmtId="180" fontId="16" fillId="35" borderId="12" xfId="0" applyNumberFormat="1" applyFont="1" applyFill="1" applyBorder="1" applyAlignment="1">
      <alignment horizontal="center" vertical="center" wrapText="1"/>
    </xf>
    <xf numFmtId="49" fontId="16" fillId="35" borderId="12" xfId="0" applyNumberFormat="1" applyFont="1" applyFill="1" applyBorder="1" applyAlignment="1">
      <alignment vertical="center" wrapText="1"/>
    </xf>
    <xf numFmtId="180" fontId="16" fillId="35" borderId="13" xfId="0" applyNumberFormat="1" applyFont="1" applyFill="1" applyBorder="1" applyAlignment="1">
      <alignment horizontal="center" vertical="center" wrapText="1"/>
    </xf>
    <xf numFmtId="0" fontId="16" fillId="35" borderId="29" xfId="0" applyNumberFormat="1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/>
    </xf>
    <xf numFmtId="1" fontId="16" fillId="35" borderId="13" xfId="0" applyNumberFormat="1" applyFont="1" applyFill="1" applyBorder="1" applyAlignment="1">
      <alignment horizontal="center" vertical="center"/>
    </xf>
    <xf numFmtId="182" fontId="2" fillId="40" borderId="13" xfId="0" applyNumberFormat="1" applyFont="1" applyFill="1" applyBorder="1" applyAlignment="1" applyProtection="1">
      <alignment horizontal="center" vertical="center"/>
      <protection/>
    </xf>
    <xf numFmtId="180" fontId="16" fillId="35" borderId="0" xfId="0" applyNumberFormat="1" applyFont="1" applyFill="1" applyBorder="1" applyAlignment="1" applyProtection="1">
      <alignment vertical="center"/>
      <protection/>
    </xf>
    <xf numFmtId="182" fontId="16" fillId="40" borderId="13" xfId="0" applyNumberFormat="1" applyFont="1" applyFill="1" applyBorder="1" applyAlignment="1" applyProtection="1">
      <alignment horizontal="center" vertical="center"/>
      <protection/>
    </xf>
    <xf numFmtId="0" fontId="32" fillId="35" borderId="13" xfId="0" applyFont="1" applyFill="1" applyBorder="1" applyAlignment="1">
      <alignment horizontal="center" vertical="center"/>
    </xf>
    <xf numFmtId="49" fontId="32" fillId="35" borderId="12" xfId="0" applyNumberFormat="1" applyFont="1" applyFill="1" applyBorder="1" applyAlignment="1">
      <alignment vertical="center"/>
    </xf>
    <xf numFmtId="49" fontId="16" fillId="35" borderId="12" xfId="0" applyNumberFormat="1" applyFont="1" applyFill="1" applyBorder="1" applyAlignment="1">
      <alignment horizontal="center" vertical="center"/>
    </xf>
    <xf numFmtId="0" fontId="16" fillId="35" borderId="12" xfId="0" applyNumberFormat="1" applyFont="1" applyFill="1" applyBorder="1" applyAlignment="1" applyProtection="1">
      <alignment horizontal="center" vertical="center"/>
      <protection/>
    </xf>
    <xf numFmtId="0" fontId="37" fillId="35" borderId="13" xfId="0" applyFont="1" applyFill="1" applyBorder="1" applyAlignment="1">
      <alignment horizontal="center" vertical="center"/>
    </xf>
    <xf numFmtId="49" fontId="37" fillId="35" borderId="12" xfId="0" applyNumberFormat="1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1" fontId="2" fillId="35" borderId="19" xfId="0" applyNumberFormat="1" applyFont="1" applyFill="1" applyBorder="1" applyAlignment="1">
      <alignment horizontal="center" vertical="center" wrapText="1"/>
    </xf>
    <xf numFmtId="0" fontId="2" fillId="35" borderId="16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>
      <alignment horizontal="center" vertical="center" wrapText="1"/>
    </xf>
    <xf numFmtId="0" fontId="16" fillId="35" borderId="17" xfId="0" applyNumberFormat="1" applyFont="1" applyFill="1" applyBorder="1" applyAlignment="1">
      <alignment horizontal="center" vertical="center"/>
    </xf>
    <xf numFmtId="0" fontId="2" fillId="35" borderId="26" xfId="0" applyNumberFormat="1" applyFont="1" applyFill="1" applyBorder="1" applyAlignment="1" applyProtection="1">
      <alignment horizontal="center" vertical="center"/>
      <protection/>
    </xf>
    <xf numFmtId="182" fontId="16" fillId="35" borderId="48" xfId="0" applyNumberFormat="1" applyFont="1" applyFill="1" applyBorder="1" applyAlignment="1" applyProtection="1">
      <alignment horizontal="center" vertical="center"/>
      <protection/>
    </xf>
    <xf numFmtId="1" fontId="16" fillId="35" borderId="48" xfId="0" applyNumberFormat="1" applyFont="1" applyFill="1" applyBorder="1" applyAlignment="1">
      <alignment horizontal="center" vertical="center"/>
    </xf>
    <xf numFmtId="0" fontId="16" fillId="35" borderId="48" xfId="0" applyNumberFormat="1" applyFont="1" applyFill="1" applyBorder="1" applyAlignment="1">
      <alignment horizontal="center" vertical="center"/>
    </xf>
    <xf numFmtId="1" fontId="16" fillId="35" borderId="48" xfId="0" applyNumberFormat="1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left" vertical="center" wrapText="1"/>
    </xf>
    <xf numFmtId="181" fontId="16" fillId="35" borderId="12" xfId="0" applyNumberFormat="1" applyFont="1" applyFill="1" applyBorder="1" applyAlignment="1" applyProtection="1">
      <alignment horizontal="center" vertical="center"/>
      <protection/>
    </xf>
    <xf numFmtId="182" fontId="16" fillId="35" borderId="24" xfId="0" applyNumberFormat="1" applyFont="1" applyFill="1" applyBorder="1" applyAlignment="1" applyProtection="1">
      <alignment horizontal="center" vertical="center"/>
      <protection/>
    </xf>
    <xf numFmtId="0" fontId="16" fillId="35" borderId="24" xfId="0" applyFont="1" applyFill="1" applyBorder="1" applyAlignment="1">
      <alignment horizontal="center" vertical="center" wrapText="1"/>
    </xf>
    <xf numFmtId="1" fontId="16" fillId="35" borderId="24" xfId="0" applyNumberFormat="1" applyFont="1" applyFill="1" applyBorder="1" applyAlignment="1">
      <alignment horizontal="center" vertical="center"/>
    </xf>
    <xf numFmtId="0" fontId="16" fillId="35" borderId="24" xfId="0" applyNumberFormat="1" applyFont="1" applyFill="1" applyBorder="1" applyAlignment="1">
      <alignment horizontal="center" vertical="center"/>
    </xf>
    <xf numFmtId="1" fontId="16" fillId="35" borderId="30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vertical="center"/>
    </xf>
    <xf numFmtId="0" fontId="16" fillId="35" borderId="12" xfId="0" applyFont="1" applyFill="1" applyBorder="1" applyAlignment="1">
      <alignment vertical="center"/>
    </xf>
    <xf numFmtId="0" fontId="2" fillId="35" borderId="26" xfId="0" applyNumberFormat="1" applyFont="1" applyFill="1" applyBorder="1" applyAlignment="1">
      <alignment vertical="center" wrapText="1"/>
    </xf>
    <xf numFmtId="49" fontId="2" fillId="35" borderId="12" xfId="0" applyNumberFormat="1" applyFont="1" applyFill="1" applyBorder="1" applyAlignment="1">
      <alignment vertical="center"/>
    </xf>
    <xf numFmtId="0" fontId="2" fillId="35" borderId="16" xfId="0" applyFont="1" applyFill="1" applyBorder="1" applyAlignment="1">
      <alignment horizontal="left" vertical="center" wrapText="1"/>
    </xf>
    <xf numFmtId="182" fontId="2" fillId="35" borderId="16" xfId="0" applyNumberFormat="1" applyFont="1" applyFill="1" applyBorder="1" applyAlignment="1" applyProtection="1">
      <alignment horizontal="center" vertical="center"/>
      <protection/>
    </xf>
    <xf numFmtId="0" fontId="2" fillId="35" borderId="17" xfId="0" applyNumberFormat="1" applyFont="1" applyFill="1" applyBorder="1" applyAlignment="1">
      <alignment horizontal="center" vertical="center" wrapText="1"/>
    </xf>
    <xf numFmtId="0" fontId="32" fillId="35" borderId="37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vertical="center"/>
    </xf>
    <xf numFmtId="0" fontId="2" fillId="35" borderId="36" xfId="0" applyFont="1" applyFill="1" applyBorder="1" applyAlignment="1">
      <alignment horizontal="left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6" fillId="35" borderId="14" xfId="0" applyFont="1" applyFill="1" applyBorder="1" applyAlignment="1">
      <alignment/>
    </xf>
    <xf numFmtId="186" fontId="2" fillId="35" borderId="24" xfId="0" applyNumberFormat="1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>
      <alignment vertical="center" wrapText="1"/>
    </xf>
    <xf numFmtId="0" fontId="2" fillId="35" borderId="30" xfId="0" applyFont="1" applyFill="1" applyBorder="1" applyAlignment="1">
      <alignment vertical="center"/>
    </xf>
    <xf numFmtId="0" fontId="2" fillId="35" borderId="29" xfId="0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5" borderId="24" xfId="0" applyFont="1" applyFill="1" applyBorder="1" applyAlignment="1">
      <alignment horizontal="center" vertical="center"/>
    </xf>
    <xf numFmtId="49" fontId="16" fillId="35" borderId="24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/>
    </xf>
    <xf numFmtId="0" fontId="36" fillId="35" borderId="26" xfId="0" applyFont="1" applyFill="1" applyBorder="1" applyAlignment="1">
      <alignment/>
    </xf>
    <xf numFmtId="0" fontId="16" fillId="35" borderId="16" xfId="0" applyFont="1" applyFill="1" applyBorder="1" applyAlignment="1">
      <alignment horizontal="left" vertical="center" wrapText="1"/>
    </xf>
    <xf numFmtId="1" fontId="2" fillId="35" borderId="16" xfId="0" applyNumberFormat="1" applyFont="1" applyFill="1" applyBorder="1" applyAlignment="1">
      <alignment horizontal="center" vertical="center" wrapText="1"/>
    </xf>
    <xf numFmtId="1" fontId="16" fillId="35" borderId="16" xfId="0" applyNumberFormat="1" applyFont="1" applyFill="1" applyBorder="1" applyAlignment="1">
      <alignment horizontal="center" vertical="center" wrapText="1"/>
    </xf>
    <xf numFmtId="0" fontId="32" fillId="35" borderId="16" xfId="0" applyFont="1" applyFill="1" applyBorder="1" applyAlignment="1">
      <alignment vertical="center"/>
    </xf>
    <xf numFmtId="0" fontId="16" fillId="35" borderId="24" xfId="0" applyFont="1" applyFill="1" applyBorder="1" applyAlignment="1">
      <alignment horizontal="left" vertical="center" wrapText="1"/>
    </xf>
    <xf numFmtId="186" fontId="16" fillId="35" borderId="24" xfId="0" applyNumberFormat="1" applyFont="1" applyFill="1" applyBorder="1" applyAlignment="1" applyProtection="1">
      <alignment horizontal="center" vertical="center"/>
      <protection/>
    </xf>
    <xf numFmtId="0" fontId="16" fillId="35" borderId="25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186" fontId="16" fillId="35" borderId="17" xfId="0" applyNumberFormat="1" applyFont="1" applyFill="1" applyBorder="1" applyAlignment="1" applyProtection="1">
      <alignment horizontal="center" vertical="center"/>
      <protection/>
    </xf>
    <xf numFmtId="1" fontId="16" fillId="35" borderId="19" xfId="0" applyNumberFormat="1" applyFont="1" applyFill="1" applyBorder="1" applyAlignment="1">
      <alignment horizontal="center" vertical="center"/>
    </xf>
    <xf numFmtId="180" fontId="2" fillId="35" borderId="64" xfId="0" applyNumberFormat="1" applyFont="1" applyFill="1" applyBorder="1" applyAlignment="1" applyProtection="1">
      <alignment horizontal="center" vertical="center"/>
      <protection/>
    </xf>
    <xf numFmtId="186" fontId="16" fillId="35" borderId="64" xfId="0" applyNumberFormat="1" applyFont="1" applyFill="1" applyBorder="1" applyAlignment="1" applyProtection="1">
      <alignment horizontal="center" vertical="center"/>
      <protection/>
    </xf>
    <xf numFmtId="180" fontId="16" fillId="35" borderId="64" xfId="0" applyNumberFormat="1" applyFont="1" applyFill="1" applyBorder="1" applyAlignment="1" applyProtection="1">
      <alignment horizontal="center" vertical="center"/>
      <protection/>
    </xf>
    <xf numFmtId="1" fontId="16" fillId="35" borderId="64" xfId="0" applyNumberFormat="1" applyFont="1" applyFill="1" applyBorder="1" applyAlignment="1">
      <alignment horizontal="center" vertical="center"/>
    </xf>
    <xf numFmtId="0" fontId="16" fillId="35" borderId="64" xfId="0" applyNumberFormat="1" applyFont="1" applyFill="1" applyBorder="1" applyAlignment="1">
      <alignment horizontal="center" vertical="center"/>
    </xf>
    <xf numFmtId="1" fontId="16" fillId="35" borderId="64" xfId="0" applyNumberFormat="1" applyFont="1" applyFill="1" applyBorder="1" applyAlignment="1">
      <alignment horizontal="center" vertical="center" wrapText="1"/>
    </xf>
    <xf numFmtId="0" fontId="2" fillId="35" borderId="64" xfId="0" applyNumberFormat="1" applyFont="1" applyFill="1" applyBorder="1" applyAlignment="1">
      <alignment horizontal="center" vertical="center" wrapText="1"/>
    </xf>
    <xf numFmtId="180" fontId="2" fillId="35" borderId="64" xfId="0" applyNumberFormat="1" applyFont="1" applyFill="1" applyBorder="1" applyAlignment="1" applyProtection="1">
      <alignment vertical="center"/>
      <protection/>
    </xf>
    <xf numFmtId="180" fontId="2" fillId="35" borderId="48" xfId="0" applyNumberFormat="1" applyFont="1" applyFill="1" applyBorder="1" applyAlignment="1" applyProtection="1">
      <alignment vertical="center"/>
      <protection/>
    </xf>
    <xf numFmtId="181" fontId="3" fillId="35" borderId="48" xfId="0" applyNumberFormat="1" applyFont="1" applyFill="1" applyBorder="1" applyAlignment="1" applyProtection="1">
      <alignment horizontal="center" vertical="center"/>
      <protection/>
    </xf>
    <xf numFmtId="180" fontId="106" fillId="35" borderId="48" xfId="0" applyNumberFormat="1" applyFont="1" applyFill="1" applyBorder="1" applyAlignment="1" applyProtection="1">
      <alignment vertical="center"/>
      <protection/>
    </xf>
    <xf numFmtId="180" fontId="105" fillId="35" borderId="48" xfId="0" applyNumberFormat="1" applyFont="1" applyFill="1" applyBorder="1" applyAlignment="1" applyProtection="1">
      <alignment vertical="center"/>
      <protection/>
    </xf>
    <xf numFmtId="49" fontId="2" fillId="35" borderId="48" xfId="0" applyNumberFormat="1" applyFont="1" applyFill="1" applyBorder="1" applyAlignment="1" applyProtection="1">
      <alignment horizontal="center" vertical="center"/>
      <protection/>
    </xf>
    <xf numFmtId="180" fontId="113" fillId="35" borderId="48" xfId="0" applyNumberFormat="1" applyFont="1" applyFill="1" applyBorder="1" applyAlignment="1" applyProtection="1">
      <alignment vertical="center"/>
      <protection/>
    </xf>
    <xf numFmtId="180" fontId="2" fillId="36" borderId="48" xfId="0" applyNumberFormat="1" applyFont="1" applyFill="1" applyBorder="1" applyAlignment="1" applyProtection="1">
      <alignment vertical="center"/>
      <protection/>
    </xf>
    <xf numFmtId="180" fontId="2" fillId="0" borderId="48" xfId="0" applyNumberFormat="1" applyFont="1" applyFill="1" applyBorder="1" applyAlignment="1" applyProtection="1">
      <alignment vertical="center"/>
      <protection/>
    </xf>
    <xf numFmtId="180" fontId="29" fillId="0" borderId="48" xfId="0" applyNumberFormat="1" applyFont="1" applyFill="1" applyBorder="1" applyAlignment="1" applyProtection="1">
      <alignment horizontal="center" vertical="center"/>
      <protection/>
    </xf>
    <xf numFmtId="180" fontId="16" fillId="0" borderId="48" xfId="0" applyNumberFormat="1" applyFont="1" applyFill="1" applyBorder="1" applyAlignment="1" applyProtection="1">
      <alignment horizontal="center" vertical="center"/>
      <protection/>
    </xf>
    <xf numFmtId="180" fontId="16" fillId="0" borderId="48" xfId="0" applyNumberFormat="1" applyFont="1" applyFill="1" applyBorder="1" applyAlignment="1" applyProtection="1">
      <alignment horizontal="left" vertical="top" wrapText="1"/>
      <protection/>
    </xf>
    <xf numFmtId="180" fontId="22" fillId="0" borderId="48" xfId="0" applyNumberFormat="1" applyFont="1" applyFill="1" applyBorder="1" applyAlignment="1" applyProtection="1">
      <alignment vertical="center"/>
      <protection/>
    </xf>
    <xf numFmtId="1" fontId="3" fillId="35" borderId="16" xfId="0" applyNumberFormat="1" applyFont="1" applyFill="1" applyBorder="1" applyAlignment="1">
      <alignment horizontal="center" vertical="center" wrapText="1"/>
    </xf>
    <xf numFmtId="180" fontId="2" fillId="35" borderId="73" xfId="0" applyNumberFormat="1" applyFont="1" applyFill="1" applyBorder="1" applyAlignment="1" applyProtection="1">
      <alignment vertical="center"/>
      <protection/>
    </xf>
    <xf numFmtId="181" fontId="3" fillId="35" borderId="73" xfId="0" applyNumberFormat="1" applyFont="1" applyFill="1" applyBorder="1" applyAlignment="1" applyProtection="1">
      <alignment horizontal="center" vertical="center"/>
      <protection/>
    </xf>
    <xf numFmtId="0" fontId="32" fillId="35" borderId="19" xfId="0" applyFont="1" applyFill="1" applyBorder="1" applyAlignment="1">
      <alignment vertical="center"/>
    </xf>
    <xf numFmtId="49" fontId="32" fillId="35" borderId="16" xfId="0" applyNumberFormat="1" applyFont="1" applyFill="1" applyBorder="1" applyAlignment="1">
      <alignment vertical="center"/>
    </xf>
    <xf numFmtId="0" fontId="2" fillId="0" borderId="48" xfId="0" applyNumberFormat="1" applyFont="1" applyFill="1" applyBorder="1" applyAlignment="1" applyProtection="1">
      <alignment horizontal="center" vertical="center"/>
      <protection/>
    </xf>
    <xf numFmtId="180" fontId="22" fillId="0" borderId="48" xfId="0" applyNumberFormat="1" applyFont="1" applyFill="1" applyBorder="1" applyAlignment="1" applyProtection="1">
      <alignment horizontal="center" vertical="center" wrapText="1"/>
      <protection/>
    </xf>
    <xf numFmtId="0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3" fillId="35" borderId="24" xfId="0" applyNumberFormat="1" applyFont="1" applyFill="1" applyBorder="1" applyAlignment="1">
      <alignment horizontal="left" vertical="center" wrapText="1"/>
    </xf>
    <xf numFmtId="0" fontId="3" fillId="35" borderId="24" xfId="0" applyFont="1" applyFill="1" applyBorder="1" applyAlignment="1">
      <alignment vertical="center" wrapText="1"/>
    </xf>
    <xf numFmtId="180" fontId="3" fillId="35" borderId="24" xfId="0" applyNumberFormat="1" applyFont="1" applyFill="1" applyBorder="1" applyAlignment="1" applyProtection="1">
      <alignment horizontal="center" vertical="center" wrapText="1"/>
      <protection/>
    </xf>
    <xf numFmtId="182" fontId="15" fillId="35" borderId="10" xfId="0" applyNumberFormat="1" applyFont="1" applyFill="1" applyBorder="1" applyAlignment="1" applyProtection="1">
      <alignment horizontal="center" vertical="center"/>
      <protection/>
    </xf>
    <xf numFmtId="0" fontId="15" fillId="35" borderId="29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180" fontId="3" fillId="35" borderId="0" xfId="0" applyNumberFormat="1" applyFont="1" applyFill="1" applyBorder="1" applyAlignment="1" applyProtection="1">
      <alignment vertical="center"/>
      <protection/>
    </xf>
    <xf numFmtId="180" fontId="3" fillId="35" borderId="48" xfId="0" applyNumberFormat="1" applyFont="1" applyFill="1" applyBorder="1" applyAlignment="1" applyProtection="1">
      <alignment vertical="center"/>
      <protection/>
    </xf>
    <xf numFmtId="180" fontId="45" fillId="0" borderId="0" xfId="0" applyNumberFormat="1" applyFont="1" applyFill="1" applyBorder="1" applyAlignment="1" applyProtection="1">
      <alignment vertical="center"/>
      <protection/>
    </xf>
    <xf numFmtId="49" fontId="3" fillId="35" borderId="12" xfId="0" applyNumberFormat="1" applyFont="1" applyFill="1" applyBorder="1" applyAlignment="1">
      <alignment horizontal="right" vertical="center" wrapText="1"/>
    </xf>
    <xf numFmtId="0" fontId="3" fillId="35" borderId="12" xfId="0" applyFont="1" applyFill="1" applyBorder="1" applyAlignment="1">
      <alignment vertical="center" wrapText="1"/>
    </xf>
    <xf numFmtId="180" fontId="3" fillId="35" borderId="12" xfId="0" applyNumberFormat="1" applyFont="1" applyFill="1" applyBorder="1" applyAlignment="1" applyProtection="1">
      <alignment horizontal="center" vertical="center" wrapText="1"/>
      <protection/>
    </xf>
    <xf numFmtId="182" fontId="15" fillId="35" borderId="13" xfId="0" applyNumberFormat="1" applyFont="1" applyFill="1" applyBorder="1" applyAlignment="1" applyProtection="1">
      <alignment horizontal="center" vertical="center"/>
      <protection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26" xfId="0" applyNumberFormat="1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15" fillId="35" borderId="16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 wrapText="1"/>
    </xf>
    <xf numFmtId="180" fontId="3" fillId="35" borderId="16" xfId="0" applyNumberFormat="1" applyFont="1" applyFill="1" applyBorder="1" applyAlignment="1" applyProtection="1">
      <alignment vertical="center"/>
      <protection/>
    </xf>
    <xf numFmtId="182" fontId="3" fillId="35" borderId="16" xfId="0" applyNumberFormat="1" applyFont="1" applyFill="1" applyBorder="1" applyAlignment="1" applyProtection="1">
      <alignment horizontal="center" vertical="center"/>
      <protection/>
    </xf>
    <xf numFmtId="182" fontId="15" fillId="35" borderId="37" xfId="0" applyNumberFormat="1" applyFont="1" applyFill="1" applyBorder="1" applyAlignment="1" applyProtection="1">
      <alignment horizontal="center" vertical="center"/>
      <protection/>
    </xf>
    <xf numFmtId="0" fontId="15" fillId="35" borderId="19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183" fontId="15" fillId="35" borderId="16" xfId="0" applyNumberFormat="1" applyFont="1" applyFill="1" applyBorder="1" applyAlignment="1" applyProtection="1">
      <alignment horizontal="center" vertical="center"/>
      <protection/>
    </xf>
    <xf numFmtId="183" fontId="15" fillId="35" borderId="17" xfId="0" applyNumberFormat="1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>
      <alignment horizontal="center" vertical="center" wrapText="1"/>
    </xf>
    <xf numFmtId="0" fontId="15" fillId="35" borderId="3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0" fontId="3" fillId="35" borderId="64" xfId="0" applyNumberFormat="1" applyFont="1" applyFill="1" applyBorder="1" applyAlignment="1" applyProtection="1">
      <alignment vertical="center"/>
      <protection/>
    </xf>
    <xf numFmtId="49" fontId="15" fillId="35" borderId="48" xfId="0" applyNumberFormat="1" applyFont="1" applyFill="1" applyBorder="1" applyAlignment="1">
      <alignment horizontal="left" vertical="center" wrapText="1"/>
    </xf>
    <xf numFmtId="0" fontId="15" fillId="35" borderId="48" xfId="0" applyFont="1" applyFill="1" applyBorder="1" applyAlignment="1">
      <alignment horizontal="center" vertical="center" wrapText="1"/>
    </xf>
    <xf numFmtId="181" fontId="15" fillId="35" borderId="48" xfId="0" applyNumberFormat="1" applyFont="1" applyFill="1" applyBorder="1" applyAlignment="1" applyProtection="1">
      <alignment vertical="center"/>
      <protection/>
    </xf>
    <xf numFmtId="181" fontId="23" fillId="35" borderId="48" xfId="0" applyNumberFormat="1" applyFont="1" applyFill="1" applyBorder="1" applyAlignment="1" applyProtection="1">
      <alignment horizontal="center" vertical="center"/>
      <protection/>
    </xf>
    <xf numFmtId="184" fontId="15" fillId="35" borderId="48" xfId="0" applyNumberFormat="1" applyFont="1" applyFill="1" applyBorder="1" applyAlignment="1" applyProtection="1">
      <alignment horizontal="center" vertical="center"/>
      <protection/>
    </xf>
    <xf numFmtId="0" fontId="15" fillId="35" borderId="48" xfId="0" applyNumberFormat="1" applyFont="1" applyFill="1" applyBorder="1" applyAlignment="1">
      <alignment horizontal="center" vertical="center" wrapText="1"/>
    </xf>
    <xf numFmtId="180" fontId="3" fillId="35" borderId="74" xfId="0" applyNumberFormat="1" applyFont="1" applyFill="1" applyBorder="1" applyAlignment="1" applyProtection="1">
      <alignment vertical="center"/>
      <protection/>
    </xf>
    <xf numFmtId="180" fontId="3" fillId="35" borderId="73" xfId="0" applyNumberFormat="1" applyFont="1" applyFill="1" applyBorder="1" applyAlignment="1" applyProtection="1">
      <alignment vertical="center"/>
      <protection/>
    </xf>
    <xf numFmtId="180" fontId="45" fillId="0" borderId="48" xfId="0" applyNumberFormat="1" applyFont="1" applyFill="1" applyBorder="1" applyAlignment="1" applyProtection="1">
      <alignment vertical="center"/>
      <protection/>
    </xf>
    <xf numFmtId="0" fontId="3" fillId="35" borderId="48" xfId="0" applyNumberFormat="1" applyFont="1" applyFill="1" applyBorder="1" applyAlignment="1">
      <alignment horizontal="left" vertical="center" wrapText="1"/>
    </xf>
    <xf numFmtId="0" fontId="3" fillId="35" borderId="48" xfId="0" applyNumberFormat="1" applyFont="1" applyFill="1" applyBorder="1" applyAlignment="1">
      <alignment horizontal="center" vertical="center" wrapText="1"/>
    </xf>
    <xf numFmtId="49" fontId="3" fillId="35" borderId="65" xfId="0" applyNumberFormat="1" applyFont="1" applyFill="1" applyBorder="1" applyAlignment="1">
      <alignment horizontal="center" vertical="center" wrapText="1"/>
    </xf>
    <xf numFmtId="181" fontId="3" fillId="35" borderId="49" xfId="0" applyNumberFormat="1" applyFont="1" applyFill="1" applyBorder="1" applyAlignment="1" applyProtection="1">
      <alignment horizontal="left" vertical="center"/>
      <protection/>
    </xf>
    <xf numFmtId="181" fontId="23" fillId="35" borderId="49" xfId="0" applyNumberFormat="1" applyFont="1" applyFill="1" applyBorder="1" applyAlignment="1" applyProtection="1">
      <alignment horizontal="center" vertical="center"/>
      <protection/>
    </xf>
    <xf numFmtId="181" fontId="3" fillId="35" borderId="49" xfId="0" applyNumberFormat="1" applyFont="1" applyFill="1" applyBorder="1" applyAlignment="1" applyProtection="1">
      <alignment horizontal="center" vertical="center"/>
      <protection/>
    </xf>
    <xf numFmtId="181" fontId="15" fillId="35" borderId="49" xfId="0" applyNumberFormat="1" applyFont="1" applyFill="1" applyBorder="1" applyAlignment="1" applyProtection="1">
      <alignment horizontal="center" vertical="center"/>
      <protection/>
    </xf>
    <xf numFmtId="180" fontId="3" fillId="35" borderId="49" xfId="0" applyNumberFormat="1" applyFont="1" applyFill="1" applyBorder="1" applyAlignment="1" applyProtection="1">
      <alignment vertical="center"/>
      <protection/>
    </xf>
    <xf numFmtId="49" fontId="15" fillId="35" borderId="12" xfId="0" applyNumberFormat="1" applyFont="1" applyFill="1" applyBorder="1" applyAlignment="1">
      <alignment horizontal="left" vertical="center" wrapText="1"/>
    </xf>
    <xf numFmtId="181" fontId="15" fillId="35" borderId="48" xfId="0" applyNumberFormat="1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>
      <alignment vertical="center" wrapText="1"/>
    </xf>
    <xf numFmtId="49" fontId="3" fillId="35" borderId="24" xfId="0" applyNumberFormat="1" applyFont="1" applyFill="1" applyBorder="1" applyAlignment="1">
      <alignment horizontal="center" vertical="center"/>
    </xf>
    <xf numFmtId="0" fontId="3" fillId="35" borderId="24" xfId="0" applyNumberFormat="1" applyFont="1" applyFill="1" applyBorder="1" applyAlignment="1" applyProtection="1">
      <alignment horizontal="center" vertical="center"/>
      <protection/>
    </xf>
    <xf numFmtId="182" fontId="3" fillId="35" borderId="30" xfId="0" applyNumberFormat="1" applyFont="1" applyFill="1" applyBorder="1" applyAlignment="1" applyProtection="1">
      <alignment horizontal="center" vertical="center"/>
      <protection/>
    </xf>
    <xf numFmtId="1" fontId="3" fillId="35" borderId="29" xfId="0" applyNumberFormat="1" applyFont="1" applyFill="1" applyBorder="1" applyAlignment="1">
      <alignment horizontal="center" vertical="center"/>
    </xf>
    <xf numFmtId="1" fontId="3" fillId="35" borderId="24" xfId="0" applyNumberFormat="1" applyFont="1" applyFill="1" applyBorder="1" applyAlignment="1">
      <alignment horizontal="center" vertical="center"/>
    </xf>
    <xf numFmtId="0" fontId="3" fillId="35" borderId="24" xfId="0" applyNumberFormat="1" applyFont="1" applyFill="1" applyBorder="1" applyAlignment="1">
      <alignment horizontal="center" vertical="center"/>
    </xf>
    <xf numFmtId="1" fontId="3" fillId="35" borderId="30" xfId="0" applyNumberFormat="1" applyFont="1" applyFill="1" applyBorder="1" applyAlignment="1">
      <alignment horizontal="center" vertical="center" wrapText="1"/>
    </xf>
    <xf numFmtId="1" fontId="3" fillId="35" borderId="29" xfId="0" applyNumberFormat="1" applyFont="1" applyFill="1" applyBorder="1" applyAlignment="1">
      <alignment horizontal="center" vertical="center" wrapText="1"/>
    </xf>
    <xf numFmtId="0" fontId="3" fillId="35" borderId="30" xfId="0" applyNumberFormat="1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 applyProtection="1">
      <alignment horizontal="center" vertical="center"/>
      <protection/>
    </xf>
    <xf numFmtId="182" fontId="15" fillId="35" borderId="12" xfId="0" applyNumberFormat="1" applyFont="1" applyFill="1" applyBorder="1" applyAlignment="1" applyProtection="1">
      <alignment horizontal="center" vertical="center"/>
      <protection/>
    </xf>
    <xf numFmtId="1" fontId="15" fillId="35" borderId="12" xfId="0" applyNumberFormat="1" applyFont="1" applyFill="1" applyBorder="1" applyAlignment="1">
      <alignment horizontal="center" vertical="center"/>
    </xf>
    <xf numFmtId="0" fontId="15" fillId="35" borderId="12" xfId="0" applyNumberFormat="1" applyFont="1" applyFill="1" applyBorder="1" applyAlignment="1">
      <alignment horizontal="center" vertical="center"/>
    </xf>
    <xf numFmtId="1" fontId="15" fillId="35" borderId="12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left" vertical="center" wrapText="1"/>
    </xf>
    <xf numFmtId="1" fontId="15" fillId="35" borderId="29" xfId="0" applyNumberFormat="1" applyFont="1" applyFill="1" applyBorder="1" applyAlignment="1">
      <alignment horizontal="center" vertical="center"/>
    </xf>
    <xf numFmtId="1" fontId="15" fillId="35" borderId="13" xfId="0" applyNumberFormat="1" applyFont="1" applyFill="1" applyBorder="1" applyAlignment="1">
      <alignment horizontal="center" vertical="center" wrapText="1"/>
    </xf>
    <xf numFmtId="1" fontId="15" fillId="35" borderId="14" xfId="0" applyNumberFormat="1" applyFont="1" applyFill="1" applyBorder="1" applyAlignment="1">
      <alignment horizontal="center" vertical="center" wrapText="1"/>
    </xf>
    <xf numFmtId="1" fontId="15" fillId="35" borderId="29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vertical="center" wrapText="1"/>
    </xf>
    <xf numFmtId="0" fontId="23" fillId="35" borderId="24" xfId="0" applyNumberFormat="1" applyFont="1" applyFill="1" applyBorder="1" applyAlignment="1" applyProtection="1">
      <alignment horizontal="center" vertical="center"/>
      <protection/>
    </xf>
    <xf numFmtId="182" fontId="3" fillId="35" borderId="13" xfId="0" applyNumberFormat="1" applyFont="1" applyFill="1" applyBorder="1" applyAlignment="1" applyProtection="1">
      <alignment horizontal="center" vertical="center"/>
      <protection/>
    </xf>
    <xf numFmtId="180" fontId="15" fillId="35" borderId="12" xfId="0" applyNumberFormat="1" applyFont="1" applyFill="1" applyBorder="1" applyAlignment="1">
      <alignment horizontal="center" vertical="center" wrapText="1"/>
    </xf>
    <xf numFmtId="180" fontId="114" fillId="35" borderId="0" xfId="0" applyNumberFormat="1" applyFont="1" applyFill="1" applyBorder="1" applyAlignment="1" applyProtection="1">
      <alignment vertical="center"/>
      <protection/>
    </xf>
    <xf numFmtId="180" fontId="114" fillId="35" borderId="48" xfId="0" applyNumberFormat="1" applyFont="1" applyFill="1" applyBorder="1" applyAlignment="1" applyProtection="1">
      <alignment vertical="center"/>
      <protection/>
    </xf>
    <xf numFmtId="49" fontId="15" fillId="35" borderId="12" xfId="0" applyNumberFormat="1" applyFont="1" applyFill="1" applyBorder="1" applyAlignment="1">
      <alignment vertical="center" wrapText="1"/>
    </xf>
    <xf numFmtId="180" fontId="15" fillId="35" borderId="13" xfId="0" applyNumberFormat="1" applyFont="1" applyFill="1" applyBorder="1" applyAlignment="1">
      <alignment horizontal="center" vertical="center" wrapText="1"/>
    </xf>
    <xf numFmtId="0" fontId="15" fillId="35" borderId="29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/>
    </xf>
    <xf numFmtId="1" fontId="3" fillId="35" borderId="13" xfId="0" applyNumberFormat="1" applyFont="1" applyFill="1" applyBorder="1" applyAlignment="1">
      <alignment horizontal="center" vertical="center" wrapText="1"/>
    </xf>
    <xf numFmtId="1" fontId="3" fillId="35" borderId="14" xfId="0" applyNumberFormat="1" applyFont="1" applyFill="1" applyBorder="1" applyAlignment="1">
      <alignment horizontal="center" vertical="center" wrapText="1"/>
    </xf>
    <xf numFmtId="182" fontId="3" fillId="35" borderId="71" xfId="0" applyNumberFormat="1" applyFont="1" applyFill="1" applyBorder="1" applyAlignment="1" applyProtection="1">
      <alignment horizontal="center" vertical="center"/>
      <protection/>
    </xf>
    <xf numFmtId="0" fontId="3" fillId="35" borderId="26" xfId="0" applyNumberFormat="1" applyFont="1" applyFill="1" applyBorder="1" applyAlignment="1">
      <alignment horizontal="center" vertical="center"/>
    </xf>
    <xf numFmtId="49" fontId="15" fillId="35" borderId="16" xfId="0" applyNumberFormat="1" applyFont="1" applyFill="1" applyBorder="1" applyAlignment="1">
      <alignment horizontal="left" vertical="center" wrapText="1"/>
    </xf>
    <xf numFmtId="49" fontId="3" fillId="35" borderId="16" xfId="0" applyNumberFormat="1" applyFont="1" applyFill="1" applyBorder="1" applyAlignment="1">
      <alignment horizontal="center" vertical="center"/>
    </xf>
    <xf numFmtId="0" fontId="3" fillId="35" borderId="16" xfId="0" applyNumberFormat="1" applyFont="1" applyFill="1" applyBorder="1" applyAlignment="1" applyProtection="1">
      <alignment horizontal="center" vertical="center"/>
      <protection/>
    </xf>
    <xf numFmtId="1" fontId="15" fillId="35" borderId="42" xfId="0" applyNumberFormat="1" applyFont="1" applyFill="1" applyBorder="1" applyAlignment="1">
      <alignment horizontal="center" vertical="center"/>
    </xf>
    <xf numFmtId="1" fontId="15" fillId="35" borderId="37" xfId="0" applyNumberFormat="1" applyFont="1" applyFill="1" applyBorder="1" applyAlignment="1">
      <alignment horizontal="center" vertical="center" wrapText="1"/>
    </xf>
    <xf numFmtId="0" fontId="15" fillId="35" borderId="19" xfId="0" applyNumberFormat="1" applyFont="1" applyFill="1" applyBorder="1" applyAlignment="1">
      <alignment horizontal="center" vertical="center" wrapText="1"/>
    </xf>
    <xf numFmtId="0" fontId="15" fillId="35" borderId="16" xfId="0" applyNumberFormat="1" applyFont="1" applyFill="1" applyBorder="1" applyAlignment="1">
      <alignment horizontal="center" vertical="center" wrapText="1"/>
    </xf>
    <xf numFmtId="0" fontId="15" fillId="35" borderId="37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left" vertical="center" wrapText="1"/>
    </xf>
    <xf numFmtId="0" fontId="3" fillId="35" borderId="16" xfId="0" applyNumberFormat="1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1" fontId="3" fillId="35" borderId="37" xfId="0" applyNumberFormat="1" applyFont="1" applyFill="1" applyBorder="1" applyAlignment="1">
      <alignment horizontal="center" vertical="center" wrapText="1"/>
    </xf>
    <xf numFmtId="0" fontId="3" fillId="35" borderId="19" xfId="0" applyNumberFormat="1" applyFont="1" applyFill="1" applyBorder="1" applyAlignment="1">
      <alignment horizontal="center" vertical="center" wrapText="1"/>
    </xf>
    <xf numFmtId="0" fontId="3" fillId="35" borderId="17" xfId="0" applyNumberFormat="1" applyFont="1" applyFill="1" applyBorder="1" applyAlignment="1">
      <alignment horizontal="center" vertical="center" wrapText="1"/>
    </xf>
    <xf numFmtId="0" fontId="46" fillId="35" borderId="37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vertical="center"/>
    </xf>
    <xf numFmtId="0" fontId="46" fillId="35" borderId="16" xfId="0" applyFont="1" applyFill="1" applyBorder="1" applyAlignment="1">
      <alignment vertical="center"/>
    </xf>
    <xf numFmtId="49" fontId="46" fillId="35" borderId="16" xfId="0" applyNumberFormat="1" applyFont="1" applyFill="1" applyBorder="1" applyAlignment="1">
      <alignment vertical="center"/>
    </xf>
    <xf numFmtId="180" fontId="114" fillId="35" borderId="64" xfId="0" applyNumberFormat="1" applyFont="1" applyFill="1" applyBorder="1" applyAlignment="1" applyProtection="1">
      <alignment vertical="center"/>
      <protection/>
    </xf>
    <xf numFmtId="49" fontId="3" fillId="35" borderId="48" xfId="0" applyNumberFormat="1" applyFont="1" applyFill="1" applyBorder="1" applyAlignment="1">
      <alignment horizontal="left" vertical="center" wrapText="1"/>
    </xf>
    <xf numFmtId="0" fontId="3" fillId="35" borderId="48" xfId="0" applyNumberFormat="1" applyFont="1" applyFill="1" applyBorder="1" applyAlignment="1">
      <alignment horizontal="center" vertical="center"/>
    </xf>
    <xf numFmtId="49" fontId="3" fillId="35" borderId="48" xfId="0" applyNumberFormat="1" applyFont="1" applyFill="1" applyBorder="1" applyAlignment="1">
      <alignment horizontal="center" vertical="center"/>
    </xf>
    <xf numFmtId="182" fontId="3" fillId="35" borderId="48" xfId="0" applyNumberFormat="1" applyFont="1" applyFill="1" applyBorder="1" applyAlignment="1" applyProtection="1">
      <alignment horizontal="center" vertical="center"/>
      <protection/>
    </xf>
    <xf numFmtId="1" fontId="3" fillId="35" borderId="48" xfId="0" applyNumberFormat="1" applyFont="1" applyFill="1" applyBorder="1" applyAlignment="1">
      <alignment horizontal="center" vertical="center"/>
    </xf>
    <xf numFmtId="1" fontId="3" fillId="35" borderId="48" xfId="0" applyNumberFormat="1" applyFont="1" applyFill="1" applyBorder="1" applyAlignment="1">
      <alignment horizontal="center" vertical="center" wrapText="1"/>
    </xf>
    <xf numFmtId="0" fontId="3" fillId="35" borderId="48" xfId="0" applyNumberFormat="1" applyFont="1" applyFill="1" applyBorder="1" applyAlignment="1">
      <alignment horizontal="center" vertical="center" wrapText="1"/>
    </xf>
    <xf numFmtId="0" fontId="46" fillId="35" borderId="48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vertical="center"/>
    </xf>
    <xf numFmtId="49" fontId="46" fillId="35" borderId="48" xfId="0" applyNumberFormat="1" applyFont="1" applyFill="1" applyBorder="1" applyAlignment="1">
      <alignment vertical="center"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180" fontId="45" fillId="0" borderId="48" xfId="0" applyNumberFormat="1" applyFont="1" applyFill="1" applyBorder="1" applyAlignment="1" applyProtection="1">
      <alignment horizontal="center" vertical="center" wrapText="1"/>
      <protection/>
    </xf>
    <xf numFmtId="0" fontId="45" fillId="0" borderId="4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180" fontId="22" fillId="0" borderId="49" xfId="0" applyNumberFormat="1" applyFont="1" applyFill="1" applyBorder="1" applyAlignment="1" applyProtection="1">
      <alignment vertical="center"/>
      <protection/>
    </xf>
    <xf numFmtId="180" fontId="22" fillId="0" borderId="74" xfId="0" applyNumberFormat="1" applyFont="1" applyFill="1" applyBorder="1" applyAlignment="1" applyProtection="1">
      <alignment vertical="center"/>
      <protection/>
    </xf>
    <xf numFmtId="180" fontId="22" fillId="0" borderId="73" xfId="0" applyNumberFormat="1" applyFont="1" applyFill="1" applyBorder="1" applyAlignment="1" applyProtection="1">
      <alignment vertical="center"/>
      <protection/>
    </xf>
    <xf numFmtId="180" fontId="3" fillId="35" borderId="48" xfId="0" applyNumberFormat="1" applyFont="1" applyFill="1" applyBorder="1" applyAlignment="1" applyProtection="1">
      <alignment horizontal="center" vertical="center" wrapText="1"/>
      <protection/>
    </xf>
    <xf numFmtId="49" fontId="3" fillId="35" borderId="48" xfId="0" applyNumberFormat="1" applyFont="1" applyFill="1" applyBorder="1" applyAlignment="1">
      <alignment horizontal="left" vertical="center" wrapText="1"/>
    </xf>
    <xf numFmtId="0" fontId="3" fillId="35" borderId="48" xfId="0" applyFont="1" applyFill="1" applyBorder="1" applyAlignment="1">
      <alignment vertical="center" wrapText="1"/>
    </xf>
    <xf numFmtId="182" fontId="15" fillId="35" borderId="48" xfId="0" applyNumberFormat="1" applyFont="1" applyFill="1" applyBorder="1" applyAlignment="1" applyProtection="1">
      <alignment horizontal="center" vertical="center"/>
      <protection/>
    </xf>
    <xf numFmtId="49" fontId="3" fillId="35" borderId="48" xfId="0" applyNumberFormat="1" applyFont="1" applyFill="1" applyBorder="1" applyAlignment="1">
      <alignment horizontal="right" vertical="center" wrapText="1"/>
    </xf>
    <xf numFmtId="49" fontId="3" fillId="35" borderId="48" xfId="0" applyNumberFormat="1" applyFont="1" applyFill="1" applyBorder="1" applyAlignment="1" applyProtection="1">
      <alignment horizontal="center" vertical="center"/>
      <protection/>
    </xf>
    <xf numFmtId="180" fontId="3" fillId="35" borderId="48" xfId="0" applyNumberFormat="1" applyFont="1" applyFill="1" applyBorder="1" applyAlignment="1" applyProtection="1">
      <alignment horizontal="center" vertical="center"/>
      <protection/>
    </xf>
    <xf numFmtId="184" fontId="3" fillId="35" borderId="48" xfId="0" applyNumberFormat="1" applyFont="1" applyFill="1" applyBorder="1" applyAlignment="1" applyProtection="1">
      <alignment horizontal="center" vertical="center"/>
      <protection/>
    </xf>
    <xf numFmtId="180" fontId="45" fillId="35" borderId="48" xfId="0" applyNumberFormat="1" applyFont="1" applyFill="1" applyBorder="1" applyAlignment="1" applyProtection="1">
      <alignment vertical="center"/>
      <protection/>
    </xf>
    <xf numFmtId="180" fontId="15" fillId="35" borderId="48" xfId="0" applyNumberFormat="1" applyFont="1" applyFill="1" applyBorder="1" applyAlignment="1" applyProtection="1">
      <alignment horizontal="center" vertical="center"/>
      <protection/>
    </xf>
    <xf numFmtId="1" fontId="15" fillId="35" borderId="48" xfId="0" applyNumberFormat="1" applyFont="1" applyFill="1" applyBorder="1" applyAlignment="1">
      <alignment horizontal="center" vertical="center"/>
    </xf>
    <xf numFmtId="0" fontId="15" fillId="35" borderId="48" xfId="0" applyNumberFormat="1" applyFont="1" applyFill="1" applyBorder="1" applyAlignment="1">
      <alignment horizontal="center" vertical="center"/>
    </xf>
    <xf numFmtId="1" fontId="15" fillId="35" borderId="48" xfId="0" applyNumberFormat="1" applyFont="1" applyFill="1" applyBorder="1" applyAlignment="1">
      <alignment horizontal="center" vertical="center" wrapText="1"/>
    </xf>
    <xf numFmtId="180" fontId="15" fillId="35" borderId="48" xfId="0" applyNumberFormat="1" applyFont="1" applyFill="1" applyBorder="1" applyAlignment="1" applyProtection="1">
      <alignment vertical="center"/>
      <protection/>
    </xf>
    <xf numFmtId="180" fontId="47" fillId="35" borderId="48" xfId="0" applyNumberFormat="1" applyFont="1" applyFill="1" applyBorder="1" applyAlignment="1" applyProtection="1">
      <alignment vertical="center"/>
      <protection/>
    </xf>
    <xf numFmtId="0" fontId="15" fillId="35" borderId="48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left" vertical="center" wrapText="1"/>
    </xf>
    <xf numFmtId="0" fontId="3" fillId="35" borderId="48" xfId="0" applyNumberFormat="1" applyFont="1" applyFill="1" applyBorder="1" applyAlignment="1" applyProtection="1">
      <alignment horizontal="center" vertical="center"/>
      <protection/>
    </xf>
    <xf numFmtId="0" fontId="21" fillId="35" borderId="48" xfId="0" applyFont="1" applyFill="1" applyBorder="1" applyAlignment="1">
      <alignment/>
    </xf>
    <xf numFmtId="0" fontId="3" fillId="35" borderId="48" xfId="0" applyFont="1" applyFill="1" applyBorder="1" applyAlignment="1">
      <alignment horizontal="center" vertical="center"/>
    </xf>
    <xf numFmtId="49" fontId="15" fillId="35" borderId="48" xfId="0" applyNumberFormat="1" applyFont="1" applyFill="1" applyBorder="1" applyAlignment="1">
      <alignment horizontal="center" vertical="center" wrapText="1"/>
    </xf>
    <xf numFmtId="0" fontId="15" fillId="35" borderId="48" xfId="0" applyFont="1" applyFill="1" applyBorder="1" applyAlignment="1">
      <alignment vertical="center"/>
    </xf>
    <xf numFmtId="49" fontId="34" fillId="35" borderId="48" xfId="0" applyNumberFormat="1" applyFont="1" applyFill="1" applyBorder="1" applyAlignment="1">
      <alignment vertical="center"/>
    </xf>
    <xf numFmtId="180" fontId="115" fillId="35" borderId="48" xfId="0" applyNumberFormat="1" applyFont="1" applyFill="1" applyBorder="1" applyAlignment="1" applyProtection="1">
      <alignment vertical="center"/>
      <protection/>
    </xf>
    <xf numFmtId="180" fontId="115" fillId="35" borderId="0" xfId="0" applyNumberFormat="1" applyFont="1" applyFill="1" applyBorder="1" applyAlignment="1" applyProtection="1">
      <alignment vertical="center"/>
      <protection/>
    </xf>
    <xf numFmtId="0" fontId="3" fillId="35" borderId="48" xfId="0" applyNumberFormat="1" applyFont="1" applyFill="1" applyBorder="1" applyAlignment="1">
      <alignment vertical="center" wrapText="1"/>
    </xf>
    <xf numFmtId="0" fontId="3" fillId="35" borderId="48" xfId="0" applyFont="1" applyFill="1" applyBorder="1" applyAlignment="1">
      <alignment vertical="center"/>
    </xf>
    <xf numFmtId="186" fontId="15" fillId="35" borderId="48" xfId="0" applyNumberFormat="1" applyFont="1" applyFill="1" applyBorder="1" applyAlignment="1" applyProtection="1">
      <alignment horizontal="center" vertical="center"/>
      <protection/>
    </xf>
    <xf numFmtId="0" fontId="34" fillId="35" borderId="48" xfId="0" applyFont="1" applyFill="1" applyBorder="1" applyAlignment="1">
      <alignment vertical="center"/>
    </xf>
    <xf numFmtId="186" fontId="3" fillId="35" borderId="48" xfId="0" applyNumberFormat="1" applyFont="1" applyFill="1" applyBorder="1" applyAlignment="1" applyProtection="1">
      <alignment horizontal="center" vertical="center"/>
      <protection/>
    </xf>
    <xf numFmtId="180" fontId="45" fillId="0" borderId="73" xfId="0" applyNumberFormat="1" applyFont="1" applyFill="1" applyBorder="1" applyAlignment="1" applyProtection="1">
      <alignment vertical="center"/>
      <protection/>
    </xf>
    <xf numFmtId="49" fontId="3" fillId="35" borderId="48" xfId="0" applyNumberFormat="1" applyFont="1" applyFill="1" applyBorder="1" applyAlignment="1">
      <alignment vertical="center"/>
    </xf>
    <xf numFmtId="0" fontId="46" fillId="35" borderId="48" xfId="0" applyFont="1" applyFill="1" applyBorder="1" applyAlignment="1">
      <alignment horizontal="center" vertical="center" wrapText="1"/>
    </xf>
    <xf numFmtId="0" fontId="15" fillId="35" borderId="48" xfId="0" applyFont="1" applyFill="1" applyBorder="1" applyAlignment="1">
      <alignment horizontal="left" vertical="center" wrapText="1"/>
    </xf>
    <xf numFmtId="0" fontId="48" fillId="35" borderId="48" xfId="0" applyFont="1" applyFill="1" applyBorder="1" applyAlignment="1">
      <alignment/>
    </xf>
    <xf numFmtId="181" fontId="3" fillId="35" borderId="15" xfId="0" applyNumberFormat="1" applyFont="1" applyFill="1" applyBorder="1" applyAlignment="1" applyProtection="1">
      <alignment horizontal="center" vertical="center"/>
      <protection/>
    </xf>
    <xf numFmtId="181" fontId="3" fillId="35" borderId="16" xfId="0" applyNumberFormat="1" applyFont="1" applyFill="1" applyBorder="1" applyAlignment="1" applyProtection="1">
      <alignment horizontal="center" vertical="center"/>
      <protection/>
    </xf>
    <xf numFmtId="181" fontId="3" fillId="35" borderId="37" xfId="0" applyNumberFormat="1" applyFont="1" applyFill="1" applyBorder="1" applyAlignment="1" applyProtection="1">
      <alignment horizontal="center" vertical="center"/>
      <protection/>
    </xf>
    <xf numFmtId="181" fontId="3" fillId="35" borderId="19" xfId="0" applyNumberFormat="1" applyFont="1" applyFill="1" applyBorder="1" applyAlignment="1" applyProtection="1">
      <alignment horizontal="center" vertical="center"/>
      <protection/>
    </xf>
    <xf numFmtId="0" fontId="3" fillId="35" borderId="70" xfId="0" applyNumberFormat="1" applyFont="1" applyFill="1" applyBorder="1" applyAlignment="1">
      <alignment horizontal="left" vertical="center" wrapText="1"/>
    </xf>
    <xf numFmtId="0" fontId="3" fillId="35" borderId="52" xfId="0" applyNumberFormat="1" applyFont="1" applyFill="1" applyBorder="1" applyAlignment="1">
      <alignment horizontal="center" vertical="center" wrapText="1"/>
    </xf>
    <xf numFmtId="0" fontId="3" fillId="35" borderId="53" xfId="0" applyNumberFormat="1" applyFont="1" applyFill="1" applyBorder="1" applyAlignment="1">
      <alignment horizontal="center" vertical="center" wrapText="1"/>
    </xf>
    <xf numFmtId="0" fontId="3" fillId="35" borderId="68" xfId="0" applyNumberFormat="1" applyFont="1" applyFill="1" applyBorder="1" applyAlignment="1">
      <alignment horizontal="center" vertical="center" wrapText="1"/>
    </xf>
    <xf numFmtId="0" fontId="3" fillId="35" borderId="49" xfId="0" applyNumberFormat="1" applyFont="1" applyFill="1" applyBorder="1" applyAlignment="1">
      <alignment horizontal="center" vertical="center" wrapText="1"/>
    </xf>
    <xf numFmtId="0" fontId="3" fillId="35" borderId="54" xfId="0" applyNumberFormat="1" applyFont="1" applyFill="1" applyBorder="1" applyAlignment="1">
      <alignment horizontal="center" vertical="center" wrapText="1"/>
    </xf>
    <xf numFmtId="49" fontId="3" fillId="35" borderId="36" xfId="0" applyNumberFormat="1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left" vertical="center" wrapText="1"/>
    </xf>
    <xf numFmtId="186" fontId="15" fillId="35" borderId="12" xfId="0" applyNumberFormat="1" applyFont="1" applyFill="1" applyBorder="1" applyAlignment="1" applyProtection="1">
      <alignment horizontal="center" vertical="center"/>
      <protection/>
    </xf>
    <xf numFmtId="186" fontId="3" fillId="35" borderId="12" xfId="0" applyNumberFormat="1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vertical="center"/>
    </xf>
    <xf numFmtId="0" fontId="46" fillId="35" borderId="12" xfId="0" applyFont="1" applyFill="1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left" vertical="center" wrapText="1"/>
    </xf>
    <xf numFmtId="186" fontId="15" fillId="35" borderId="16" xfId="0" applyNumberFormat="1" applyFont="1" applyFill="1" applyBorder="1" applyAlignment="1" applyProtection="1">
      <alignment horizontal="center" vertical="center"/>
      <protection/>
    </xf>
    <xf numFmtId="1" fontId="15" fillId="35" borderId="16" xfId="0" applyNumberFormat="1" applyFont="1" applyFill="1" applyBorder="1" applyAlignment="1">
      <alignment horizontal="center" vertical="center"/>
    </xf>
    <xf numFmtId="0" fontId="15" fillId="35" borderId="16" xfId="0" applyNumberFormat="1" applyFont="1" applyFill="1" applyBorder="1" applyAlignment="1">
      <alignment horizontal="center" vertical="center"/>
    </xf>
    <xf numFmtId="1" fontId="15" fillId="35" borderId="16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15" fillId="35" borderId="24" xfId="0" applyFont="1" applyFill="1" applyBorder="1" applyAlignment="1">
      <alignment horizontal="left" vertical="center" wrapText="1"/>
    </xf>
    <xf numFmtId="0" fontId="15" fillId="35" borderId="24" xfId="0" applyFont="1" applyFill="1" applyBorder="1" applyAlignment="1">
      <alignment horizontal="center" vertical="center" wrapText="1"/>
    </xf>
    <xf numFmtId="1" fontId="3" fillId="35" borderId="24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 applyProtection="1">
      <alignment horizontal="center" vertical="center"/>
      <protection/>
    </xf>
    <xf numFmtId="186" fontId="15" fillId="35" borderId="24" xfId="0" applyNumberFormat="1" applyFont="1" applyFill="1" applyBorder="1" applyAlignment="1" applyProtection="1">
      <alignment horizontal="center" vertical="center"/>
      <protection/>
    </xf>
    <xf numFmtId="1" fontId="15" fillId="35" borderId="24" xfId="0" applyNumberFormat="1" applyFont="1" applyFill="1" applyBorder="1" applyAlignment="1">
      <alignment horizontal="center" vertical="center"/>
    </xf>
    <xf numFmtId="0" fontId="15" fillId="35" borderId="24" xfId="0" applyNumberFormat="1" applyFont="1" applyFill="1" applyBorder="1" applyAlignment="1">
      <alignment horizontal="center" vertical="center"/>
    </xf>
    <xf numFmtId="1" fontId="15" fillId="35" borderId="30" xfId="0" applyNumberFormat="1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186" fontId="3" fillId="35" borderId="16" xfId="0" applyNumberFormat="1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>
      <alignment horizontal="center" vertical="center" wrapText="1"/>
    </xf>
    <xf numFmtId="0" fontId="46" fillId="35" borderId="37" xfId="0" applyFont="1" applyFill="1" applyBorder="1" applyAlignment="1">
      <alignment vertical="center"/>
    </xf>
    <xf numFmtId="180" fontId="45" fillId="0" borderId="74" xfId="0" applyNumberFormat="1" applyFont="1" applyFill="1" applyBorder="1" applyAlignment="1" applyProtection="1">
      <alignment vertical="center"/>
      <protection/>
    </xf>
    <xf numFmtId="186" fontId="2" fillId="41" borderId="36" xfId="0" applyNumberFormat="1" applyFont="1" applyFill="1" applyBorder="1" applyAlignment="1" applyProtection="1">
      <alignment horizontal="center" vertical="center"/>
      <protection/>
    </xf>
    <xf numFmtId="186" fontId="2" fillId="41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center"/>
    </xf>
    <xf numFmtId="0" fontId="2" fillId="0" borderId="80" xfId="0" applyFont="1" applyBorder="1" applyAlignment="1">
      <alignment horizontal="center" vertical="center" textRotation="90"/>
    </xf>
    <xf numFmtId="0" fontId="2" fillId="0" borderId="58" xfId="0" applyFont="1" applyBorder="1" applyAlignment="1">
      <alignment horizontal="center" vertical="center" textRotation="90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2" fillId="35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43" fillId="3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7" fillId="0" borderId="0" xfId="52" applyFont="1" applyBorder="1" applyAlignment="1">
      <alignment wrapText="1"/>
      <protection/>
    </xf>
    <xf numFmtId="0" fontId="18" fillId="0" borderId="12" xfId="52" applyFont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6" fillId="0" borderId="12" xfId="52" applyFont="1" applyBorder="1" applyAlignment="1">
      <alignment horizontal="center" vertical="center" wrapText="1"/>
      <protection/>
    </xf>
    <xf numFmtId="0" fontId="15" fillId="0" borderId="12" xfId="52" applyFont="1" applyBorder="1" applyAlignment="1">
      <alignment horizontal="center" vertical="center" wrapText="1"/>
      <protection/>
    </xf>
    <xf numFmtId="49" fontId="15" fillId="0" borderId="12" xfId="52" applyNumberFormat="1" applyFont="1" applyBorder="1" applyAlignment="1">
      <alignment horizontal="center" vertical="center" wrapText="1"/>
      <protection/>
    </xf>
    <xf numFmtId="49" fontId="15" fillId="0" borderId="12" xfId="0" applyNumberFormat="1" applyFont="1" applyBorder="1" applyAlignment="1">
      <alignment horizontal="center" vertical="center" wrapText="1"/>
    </xf>
    <xf numFmtId="0" fontId="15" fillId="0" borderId="19" xfId="52" applyFont="1" applyBorder="1" applyAlignment="1">
      <alignment horizontal="center" vertical="center" wrapText="1"/>
      <protection/>
    </xf>
    <xf numFmtId="49" fontId="19" fillId="0" borderId="12" xfId="52" applyNumberFormat="1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17" fillId="0" borderId="12" xfId="52" applyFont="1" applyBorder="1" applyAlignment="1">
      <alignment horizontal="center" vertical="center" wrapText="1"/>
      <protection/>
    </xf>
    <xf numFmtId="49" fontId="19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2" xfId="52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wrapText="1"/>
    </xf>
    <xf numFmtId="49" fontId="19" fillId="0" borderId="12" xfId="0" applyNumberFormat="1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9" fillId="0" borderId="0" xfId="52" applyFont="1" applyBorder="1" applyAlignment="1">
      <alignment horizontal="center" vertical="center" wrapText="1"/>
      <protection/>
    </xf>
    <xf numFmtId="49" fontId="19" fillId="0" borderId="0" xfId="0" applyNumberFormat="1" applyFont="1" applyBorder="1" applyAlignment="1">
      <alignment horizontal="center" wrapText="1"/>
    </xf>
    <xf numFmtId="49" fontId="3" fillId="0" borderId="0" xfId="52" applyNumberFormat="1" applyFont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right" vertical="center" wrapText="1"/>
    </xf>
    <xf numFmtId="0" fontId="3" fillId="0" borderId="0" xfId="52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right" vertical="center" wrapText="1"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16" fillId="0" borderId="36" xfId="0" applyFont="1" applyFill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49" fontId="23" fillId="0" borderId="85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49" fontId="16" fillId="0" borderId="60" xfId="0" applyNumberFormat="1" applyFont="1" applyFill="1" applyBorder="1" applyAlignment="1">
      <alignment horizontal="center" vertical="center" wrapText="1"/>
    </xf>
    <xf numFmtId="49" fontId="34" fillId="0" borderId="42" xfId="0" applyNumberFormat="1" applyFont="1" applyFill="1" applyBorder="1" applyAlignment="1">
      <alignment horizontal="center" vertical="center" wrapText="1"/>
    </xf>
    <xf numFmtId="49" fontId="16" fillId="0" borderId="61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16" fillId="0" borderId="86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4" fillId="0" borderId="35" xfId="0" applyNumberFormat="1" applyFont="1" applyFill="1" applyBorder="1" applyAlignment="1" applyProtection="1">
      <alignment horizontal="center" vertical="center"/>
      <protection/>
    </xf>
    <xf numFmtId="0" fontId="16" fillId="34" borderId="25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/>
    </xf>
    <xf numFmtId="49" fontId="2" fillId="0" borderId="87" xfId="0" applyNumberFormat="1" applyFont="1" applyFill="1" applyBorder="1" applyAlignment="1">
      <alignment horizontal="center" vertical="center" wrapText="1"/>
    </xf>
    <xf numFmtId="49" fontId="2" fillId="0" borderId="88" xfId="0" applyNumberFormat="1" applyFont="1" applyFill="1" applyBorder="1" applyAlignment="1">
      <alignment horizontal="center" vertical="center" wrapText="1"/>
    </xf>
    <xf numFmtId="49" fontId="2" fillId="0" borderId="89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16" fillId="34" borderId="36" xfId="0" applyFont="1" applyFill="1" applyBorder="1" applyAlignment="1">
      <alignment horizontal="center" vertical="center" wrapText="1"/>
    </xf>
    <xf numFmtId="181" fontId="23" fillId="0" borderId="85" xfId="0" applyNumberFormat="1" applyFont="1" applyFill="1" applyBorder="1" applyAlignment="1" applyProtection="1">
      <alignment horizontal="center" vertical="center"/>
      <protection/>
    </xf>
    <xf numFmtId="181" fontId="23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0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7" xfId="0" applyNumberFormat="1" applyFont="1" applyFill="1" applyBorder="1" applyAlignment="1" applyProtection="1">
      <alignment horizontal="center" vertical="center"/>
      <protection/>
    </xf>
    <xf numFmtId="49" fontId="16" fillId="0" borderId="45" xfId="0" applyNumberFormat="1" applyFont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top" wrapText="1"/>
    </xf>
    <xf numFmtId="0" fontId="0" fillId="0" borderId="91" xfId="0" applyFill="1" applyBorder="1" applyAlignment="1">
      <alignment wrapText="1"/>
    </xf>
    <xf numFmtId="0" fontId="0" fillId="0" borderId="92" xfId="0" applyFill="1" applyBorder="1" applyAlignment="1">
      <alignment wrapText="1"/>
    </xf>
    <xf numFmtId="0" fontId="0" fillId="0" borderId="79" xfId="0" applyFill="1" applyBorder="1" applyAlignment="1">
      <alignment wrapText="1"/>
    </xf>
    <xf numFmtId="180" fontId="3" fillId="0" borderId="9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180" fontId="3" fillId="0" borderId="9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95" xfId="0" applyNumberFormat="1" applyFont="1" applyFill="1" applyBorder="1" applyAlignment="1" applyProtection="1">
      <alignment horizontal="center" vertical="center"/>
      <protection/>
    </xf>
    <xf numFmtId="0" fontId="23" fillId="0" borderId="96" xfId="0" applyNumberFormat="1" applyFont="1" applyFill="1" applyBorder="1" applyAlignment="1" applyProtection="1">
      <alignment horizontal="center" vertical="center"/>
      <protection/>
    </xf>
    <xf numFmtId="0" fontId="23" fillId="0" borderId="97" xfId="0" applyNumberFormat="1" applyFont="1" applyFill="1" applyBorder="1" applyAlignment="1" applyProtection="1">
      <alignment horizontal="center" vertical="center"/>
      <protection/>
    </xf>
    <xf numFmtId="0" fontId="16" fillId="0" borderId="45" xfId="0" applyFont="1" applyBorder="1" applyAlignment="1">
      <alignment horizontal="center"/>
    </xf>
    <xf numFmtId="49" fontId="16" fillId="0" borderId="39" xfId="0" applyNumberFormat="1" applyFont="1" applyFill="1" applyBorder="1" applyAlignment="1" applyProtection="1">
      <alignment horizontal="center" vertical="center"/>
      <protection/>
    </xf>
    <xf numFmtId="0" fontId="36" fillId="0" borderId="39" xfId="0" applyFont="1" applyBorder="1" applyAlignment="1">
      <alignment vertical="center"/>
    </xf>
    <xf numFmtId="0" fontId="23" fillId="0" borderId="98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49" fontId="16" fillId="0" borderId="85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right" vertical="center" wrapText="1"/>
    </xf>
    <xf numFmtId="49" fontId="16" fillId="0" borderId="36" xfId="0" applyNumberFormat="1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0" fontId="2" fillId="34" borderId="100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4" fillId="0" borderId="36" xfId="0" applyNumberFormat="1" applyFont="1" applyFill="1" applyBorder="1" applyAlignment="1" applyProtection="1">
      <alignment horizontal="center" vertical="center"/>
      <protection/>
    </xf>
    <xf numFmtId="180" fontId="3" fillId="0" borderId="10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2" xfId="0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textRotation="90" wrapText="1"/>
    </xf>
    <xf numFmtId="49" fontId="2" fillId="0" borderId="87" xfId="0" applyNumberFormat="1" applyFont="1" applyFill="1" applyBorder="1" applyAlignment="1" applyProtection="1">
      <alignment horizontal="center" vertical="center"/>
      <protection/>
    </xf>
    <xf numFmtId="49" fontId="2" fillId="0" borderId="88" xfId="0" applyNumberFormat="1" applyFont="1" applyFill="1" applyBorder="1" applyAlignment="1" applyProtection="1">
      <alignment horizontal="center" vertical="center"/>
      <protection/>
    </xf>
    <xf numFmtId="49" fontId="2" fillId="0" borderId="89" xfId="0" applyNumberFormat="1" applyFont="1" applyFill="1" applyBorder="1" applyAlignment="1" applyProtection="1">
      <alignment horizontal="center" vertical="center"/>
      <protection/>
    </xf>
    <xf numFmtId="182" fontId="100" fillId="35" borderId="48" xfId="0" applyNumberFormat="1" applyFont="1" applyFill="1" applyBorder="1" applyAlignment="1" applyProtection="1">
      <alignment horizontal="center" vertical="center" wrapText="1"/>
      <protection/>
    </xf>
    <xf numFmtId="182" fontId="116" fillId="35" borderId="48" xfId="0" applyNumberFormat="1" applyFont="1" applyFill="1" applyBorder="1" applyAlignment="1">
      <alignment horizontal="center" vertical="center" wrapText="1"/>
    </xf>
    <xf numFmtId="49" fontId="2" fillId="0" borderId="98" xfId="0" applyNumberFormat="1" applyFont="1" applyBorder="1" applyAlignment="1">
      <alignment horizontal="center" vertical="center" wrapText="1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49" fontId="23" fillId="0" borderId="85" xfId="0" applyNumberFormat="1" applyFont="1" applyFill="1" applyBorder="1" applyAlignment="1">
      <alignment horizontal="center" vertical="center" wrapText="1"/>
    </xf>
    <xf numFmtId="0" fontId="41" fillId="0" borderId="34" xfId="0" applyFont="1" applyBorder="1" applyAlignment="1">
      <alignment vertical="center" wrapText="1"/>
    </xf>
    <xf numFmtId="0" fontId="41" fillId="0" borderId="35" xfId="0" applyFont="1" applyBorder="1" applyAlignment="1">
      <alignment vertical="center" wrapText="1"/>
    </xf>
    <xf numFmtId="49" fontId="16" fillId="0" borderId="46" xfId="0" applyNumberFormat="1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40" borderId="14" xfId="0" applyFont="1" applyFill="1" applyBorder="1" applyAlignment="1">
      <alignment horizontal="center" vertical="center" wrapText="1"/>
    </xf>
    <xf numFmtId="0" fontId="16" fillId="0" borderId="10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0" borderId="2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8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0" fontId="15" fillId="0" borderId="105" xfId="0" applyNumberFormat="1" applyFont="1" applyFill="1" applyBorder="1" applyAlignment="1" applyProtection="1">
      <alignment horizontal="center" vertical="center" wrapText="1"/>
      <protection/>
    </xf>
    <xf numFmtId="180" fontId="15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3" fillId="0" borderId="107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8" xfId="0" applyNumberFormat="1" applyFont="1" applyFill="1" applyBorder="1" applyAlignment="1" applyProtection="1">
      <alignment horizontal="center" vertical="center" wrapText="1"/>
      <protection/>
    </xf>
    <xf numFmtId="0" fontId="0" fillId="0" borderId="109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6" fillId="0" borderId="86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center" vertical="top" wrapText="1"/>
    </xf>
    <xf numFmtId="180" fontId="3" fillId="0" borderId="31" xfId="0" applyNumberFormat="1" applyFont="1" applyFill="1" applyBorder="1" applyAlignment="1" applyProtection="1">
      <alignment horizontal="center" vertical="center" wrapText="1"/>
      <protection/>
    </xf>
    <xf numFmtId="180" fontId="3" fillId="0" borderId="111" xfId="0" applyNumberFormat="1" applyFont="1" applyFill="1" applyBorder="1" applyAlignment="1" applyProtection="1">
      <alignment horizontal="center" vertical="center" wrapText="1"/>
      <protection/>
    </xf>
    <xf numFmtId="180" fontId="3" fillId="0" borderId="112" xfId="0" applyNumberFormat="1" applyFont="1" applyFill="1" applyBorder="1" applyAlignment="1" applyProtection="1">
      <alignment horizontal="center" vertical="center" wrapText="1"/>
      <protection/>
    </xf>
    <xf numFmtId="180" fontId="3" fillId="0" borderId="113" xfId="0" applyNumberFormat="1" applyFont="1" applyFill="1" applyBorder="1" applyAlignment="1" applyProtection="1">
      <alignment horizontal="center" vertical="center" wrapText="1"/>
      <protection/>
    </xf>
    <xf numFmtId="180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2" fontId="100" fillId="0" borderId="48" xfId="0" applyNumberFormat="1" applyFont="1" applyFill="1" applyBorder="1" applyAlignment="1">
      <alignment horizontal="center" vertical="center" wrapText="1"/>
    </xf>
    <xf numFmtId="0" fontId="117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3" fillId="0" borderId="31" xfId="0" applyNumberFormat="1" applyFont="1" applyFill="1" applyBorder="1" applyAlignment="1" applyProtection="1">
      <alignment horizontal="center" vertical="center" textRotation="90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49" fontId="15" fillId="0" borderId="98" xfId="0" applyNumberFormat="1" applyFont="1" applyFill="1" applyBorder="1" applyAlignment="1" applyProtection="1">
      <alignment horizontal="center" vertical="center"/>
      <protection/>
    </xf>
    <xf numFmtId="49" fontId="15" fillId="0" borderId="103" xfId="0" applyNumberFormat="1" applyFont="1" applyFill="1" applyBorder="1" applyAlignment="1" applyProtection="1">
      <alignment horizontal="center" vertical="center"/>
      <protection/>
    </xf>
    <xf numFmtId="49" fontId="15" fillId="0" borderId="104" xfId="0" applyNumberFormat="1" applyFont="1" applyFill="1" applyBorder="1" applyAlignment="1" applyProtection="1">
      <alignment horizontal="center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17" fillId="0" borderId="48" xfId="0" applyFont="1" applyBorder="1" applyAlignment="1">
      <alignment vertical="center" wrapText="1"/>
    </xf>
    <xf numFmtId="180" fontId="15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2" fontId="16" fillId="0" borderId="48" xfId="0" applyNumberFormat="1" applyFont="1" applyFill="1" applyBorder="1" applyAlignment="1">
      <alignment horizontal="center" vertical="center" wrapText="1"/>
    </xf>
    <xf numFmtId="0" fontId="36" fillId="0" borderId="48" xfId="0" applyFont="1" applyBorder="1" applyAlignment="1">
      <alignment vertical="center" wrapText="1"/>
    </xf>
    <xf numFmtId="182" fontId="16" fillId="35" borderId="48" xfId="0" applyNumberFormat="1" applyFont="1" applyFill="1" applyBorder="1" applyAlignment="1" applyProtection="1">
      <alignment horizontal="center" vertical="center" wrapText="1"/>
      <protection/>
    </xf>
    <xf numFmtId="182" fontId="44" fillId="35" borderId="4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 wrapText="1"/>
    </xf>
    <xf numFmtId="49" fontId="15" fillId="0" borderId="93" xfId="0" applyNumberFormat="1" applyFont="1" applyFill="1" applyBorder="1" applyAlignment="1" applyProtection="1">
      <alignment horizontal="center" vertical="center"/>
      <protection/>
    </xf>
    <xf numFmtId="49" fontId="16" fillId="35" borderId="60" xfId="0" applyNumberFormat="1" applyFont="1" applyFill="1" applyBorder="1" applyAlignment="1">
      <alignment horizontal="center" vertical="center" wrapText="1"/>
    </xf>
    <xf numFmtId="49" fontId="34" fillId="35" borderId="42" xfId="0" applyNumberFormat="1" applyFont="1" applyFill="1" applyBorder="1" applyAlignment="1">
      <alignment horizontal="center" vertical="center" wrapText="1"/>
    </xf>
    <xf numFmtId="49" fontId="2" fillId="35" borderId="98" xfId="0" applyNumberFormat="1" applyFont="1" applyFill="1" applyBorder="1" applyAlignment="1">
      <alignment horizontal="center" vertical="center" wrapText="1"/>
    </xf>
    <xf numFmtId="0" fontId="0" fillId="35" borderId="103" xfId="0" applyFont="1" applyFill="1" applyBorder="1" applyAlignment="1">
      <alignment vertical="center"/>
    </xf>
    <xf numFmtId="0" fontId="0" fillId="35" borderId="104" xfId="0" applyFont="1" applyFill="1" applyBorder="1" applyAlignment="1">
      <alignment vertical="center"/>
    </xf>
    <xf numFmtId="49" fontId="16" fillId="35" borderId="85" xfId="0" applyNumberFormat="1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23" fillId="35" borderId="98" xfId="0" applyFont="1" applyFill="1" applyBorder="1" applyAlignment="1">
      <alignment horizontal="center" vertical="center" wrapText="1"/>
    </xf>
    <xf numFmtId="0" fontId="23" fillId="35" borderId="99" xfId="0" applyFont="1" applyFill="1" applyBorder="1" applyAlignment="1">
      <alignment horizontal="center" vertical="center" wrapText="1"/>
    </xf>
    <xf numFmtId="0" fontId="23" fillId="35" borderId="35" xfId="0" applyFont="1" applyFill="1" applyBorder="1" applyAlignment="1">
      <alignment horizontal="center" vertical="center" wrapText="1"/>
    </xf>
    <xf numFmtId="49" fontId="23" fillId="35" borderId="85" xfId="0" applyNumberFormat="1" applyFont="1" applyFill="1" applyBorder="1" applyAlignment="1">
      <alignment horizontal="center" vertical="center" wrapText="1"/>
    </xf>
    <xf numFmtId="0" fontId="41" fillId="35" borderId="34" xfId="0" applyFont="1" applyFill="1" applyBorder="1" applyAlignment="1">
      <alignment vertical="center" wrapText="1"/>
    </xf>
    <xf numFmtId="0" fontId="41" fillId="35" borderId="35" xfId="0" applyFont="1" applyFill="1" applyBorder="1" applyAlignment="1">
      <alignment vertical="center" wrapText="1"/>
    </xf>
    <xf numFmtId="49" fontId="2" fillId="35" borderId="87" xfId="0" applyNumberFormat="1" applyFont="1" applyFill="1" applyBorder="1" applyAlignment="1">
      <alignment horizontal="center" vertical="center" wrapText="1"/>
    </xf>
    <xf numFmtId="49" fontId="2" fillId="35" borderId="88" xfId="0" applyNumberFormat="1" applyFont="1" applyFill="1" applyBorder="1" applyAlignment="1">
      <alignment horizontal="center" vertical="center" wrapText="1"/>
    </xf>
    <xf numFmtId="49" fontId="2" fillId="35" borderId="89" xfId="0" applyNumberFormat="1" applyFont="1" applyFill="1" applyBorder="1" applyAlignment="1">
      <alignment horizontal="center" vertical="center" wrapText="1"/>
    </xf>
    <xf numFmtId="49" fontId="2" fillId="35" borderId="87" xfId="0" applyNumberFormat="1" applyFont="1" applyFill="1" applyBorder="1" applyAlignment="1" applyProtection="1">
      <alignment horizontal="center" vertical="center"/>
      <protection/>
    </xf>
    <xf numFmtId="49" fontId="2" fillId="35" borderId="88" xfId="0" applyNumberFormat="1" applyFont="1" applyFill="1" applyBorder="1" applyAlignment="1" applyProtection="1">
      <alignment horizontal="center" vertical="center"/>
      <protection/>
    </xf>
    <xf numFmtId="49" fontId="2" fillId="35" borderId="89" xfId="0" applyNumberFormat="1" applyFont="1" applyFill="1" applyBorder="1" applyAlignment="1" applyProtection="1">
      <alignment horizontal="center" vertical="center"/>
      <protection/>
    </xf>
    <xf numFmtId="49" fontId="16" fillId="35" borderId="86" xfId="0" applyNumberFormat="1" applyFont="1" applyFill="1" applyBorder="1" applyAlignment="1">
      <alignment horizontal="center" vertical="center" wrapText="1"/>
    </xf>
    <xf numFmtId="49" fontId="2" fillId="35" borderId="62" xfId="0" applyNumberFormat="1" applyFont="1" applyFill="1" applyBorder="1" applyAlignment="1">
      <alignment horizontal="center" vertical="center" wrapText="1"/>
    </xf>
    <xf numFmtId="49" fontId="16" fillId="35" borderId="61" xfId="0" applyNumberFormat="1" applyFont="1" applyFill="1" applyBorder="1" applyAlignment="1">
      <alignment horizontal="center" vertical="center" wrapText="1"/>
    </xf>
    <xf numFmtId="49" fontId="2" fillId="35" borderId="61" xfId="0" applyNumberFormat="1" applyFont="1" applyFill="1" applyBorder="1" applyAlignment="1">
      <alignment horizontal="center" vertical="center" wrapText="1"/>
    </xf>
    <xf numFmtId="49" fontId="16" fillId="35" borderId="45" xfId="0" applyNumberFormat="1" applyFont="1" applyFill="1" applyBorder="1" applyAlignment="1">
      <alignment horizontal="center" vertical="center" wrapText="1"/>
    </xf>
    <xf numFmtId="49" fontId="23" fillId="35" borderId="36" xfId="0" applyNumberFormat="1" applyFont="1" applyFill="1" applyBorder="1" applyAlignment="1">
      <alignment horizontal="center" vertical="center" wrapText="1"/>
    </xf>
    <xf numFmtId="49" fontId="16" fillId="35" borderId="36" xfId="0" applyNumberFormat="1" applyFont="1" applyFill="1" applyBorder="1" applyAlignment="1">
      <alignment horizontal="center" vertical="center" wrapText="1"/>
    </xf>
    <xf numFmtId="0" fontId="16" fillId="35" borderId="36" xfId="0" applyFont="1" applyFill="1" applyBorder="1" applyAlignment="1">
      <alignment horizontal="center" vertical="center" wrapText="1"/>
    </xf>
    <xf numFmtId="181" fontId="23" fillId="35" borderId="85" xfId="0" applyNumberFormat="1" applyFont="1" applyFill="1" applyBorder="1" applyAlignment="1" applyProtection="1">
      <alignment horizontal="center" vertical="center"/>
      <protection/>
    </xf>
    <xf numFmtId="181" fontId="23" fillId="35" borderId="34" xfId="0" applyNumberFormat="1" applyFont="1" applyFill="1" applyBorder="1" applyAlignment="1" applyProtection="1">
      <alignment horizontal="center" vertical="center"/>
      <protection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2" fillId="35" borderId="90" xfId="0" applyFont="1" applyFill="1" applyBorder="1" applyAlignment="1">
      <alignment horizontal="center" vertical="top" wrapText="1"/>
    </xf>
    <xf numFmtId="0" fontId="0" fillId="35" borderId="91" xfId="0" applyFont="1" applyFill="1" applyBorder="1" applyAlignment="1">
      <alignment wrapText="1"/>
    </xf>
    <xf numFmtId="0" fontId="0" fillId="35" borderId="92" xfId="0" applyFont="1" applyFill="1" applyBorder="1" applyAlignment="1">
      <alignment wrapText="1"/>
    </xf>
    <xf numFmtId="0" fontId="0" fillId="35" borderId="79" xfId="0" applyFont="1" applyFill="1" applyBorder="1" applyAlignment="1">
      <alignment wrapText="1"/>
    </xf>
    <xf numFmtId="0" fontId="16" fillId="35" borderId="86" xfId="0" applyFont="1" applyFill="1" applyBorder="1" applyAlignment="1">
      <alignment horizontal="center" vertical="top" wrapText="1"/>
    </xf>
    <xf numFmtId="0" fontId="16" fillId="35" borderId="62" xfId="0" applyFont="1" applyFill="1" applyBorder="1" applyAlignment="1">
      <alignment horizontal="center" vertical="top" wrapText="1"/>
    </xf>
    <xf numFmtId="0" fontId="16" fillId="35" borderId="61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23" fillId="35" borderId="95" xfId="0" applyNumberFormat="1" applyFont="1" applyFill="1" applyBorder="1" applyAlignment="1" applyProtection="1">
      <alignment horizontal="center" vertical="center"/>
      <protection/>
    </xf>
    <xf numFmtId="0" fontId="23" fillId="35" borderId="96" xfId="0" applyNumberFormat="1" applyFont="1" applyFill="1" applyBorder="1" applyAlignment="1" applyProtection="1">
      <alignment horizontal="center" vertical="center"/>
      <protection/>
    </xf>
    <xf numFmtId="0" fontId="23" fillId="35" borderId="97" xfId="0" applyNumberFormat="1" applyFont="1" applyFill="1" applyBorder="1" applyAlignment="1" applyProtection="1">
      <alignment horizontal="center" vertical="center"/>
      <protection/>
    </xf>
    <xf numFmtId="0" fontId="24" fillId="35" borderId="35" xfId="0" applyNumberFormat="1" applyFont="1" applyFill="1" applyBorder="1" applyAlignment="1" applyProtection="1">
      <alignment horizontal="center" vertical="center"/>
      <protection/>
    </xf>
    <xf numFmtId="0" fontId="24" fillId="35" borderId="36" xfId="0" applyNumberFormat="1" applyFont="1" applyFill="1" applyBorder="1" applyAlignment="1" applyProtection="1">
      <alignment horizontal="center" vertical="center"/>
      <protection/>
    </xf>
    <xf numFmtId="180" fontId="15" fillId="35" borderId="36" xfId="0" applyNumberFormat="1" applyFont="1" applyFill="1" applyBorder="1" applyAlignment="1" applyProtection="1">
      <alignment horizontal="center" vertical="center"/>
      <protection/>
    </xf>
    <xf numFmtId="0" fontId="0" fillId="35" borderId="36" xfId="0" applyFill="1" applyBorder="1" applyAlignment="1">
      <alignment horizontal="center" vertical="center"/>
    </xf>
    <xf numFmtId="180" fontId="3" fillId="35" borderId="93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41" xfId="0" applyFont="1" applyFill="1" applyBorder="1" applyAlignment="1">
      <alignment horizontal="center" vertical="center" textRotation="90" wrapText="1"/>
    </xf>
    <xf numFmtId="0" fontId="0" fillId="35" borderId="24" xfId="0" applyFont="1" applyFill="1" applyBorder="1" applyAlignment="1">
      <alignment horizontal="center" vertical="center" textRotation="90" wrapText="1"/>
    </xf>
    <xf numFmtId="0" fontId="3" fillId="35" borderId="93" xfId="0" applyNumberFormat="1" applyFont="1" applyFill="1" applyBorder="1" applyAlignment="1" applyProtection="1">
      <alignment horizontal="center" vertical="center" textRotation="90" wrapText="1"/>
      <protection/>
    </xf>
    <xf numFmtId="180" fontId="3" fillId="35" borderId="108" xfId="0" applyNumberFormat="1" applyFont="1" applyFill="1" applyBorder="1" applyAlignment="1" applyProtection="1">
      <alignment horizontal="center" vertical="center" wrapText="1"/>
      <protection/>
    </xf>
    <xf numFmtId="0" fontId="0" fillId="35" borderId="109" xfId="0" applyFont="1" applyFill="1" applyBorder="1" applyAlignment="1">
      <alignment horizontal="center" vertical="center" wrapText="1"/>
    </xf>
    <xf numFmtId="0" fontId="0" fillId="35" borderId="110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180" fontId="3" fillId="35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3" fillId="35" borderId="26" xfId="0" applyNumberFormat="1" applyFont="1" applyFill="1" applyBorder="1" applyAlignment="1" applyProtection="1">
      <alignment horizontal="center" vertical="center" textRotation="90" wrapText="1"/>
      <protection/>
    </xf>
    <xf numFmtId="180" fontId="3" fillId="35" borderId="47" xfId="0" applyNumberFormat="1" applyFont="1" applyFill="1" applyBorder="1" applyAlignment="1" applyProtection="1">
      <alignment horizontal="center" vertical="center"/>
      <protection/>
    </xf>
    <xf numFmtId="180" fontId="3" fillId="35" borderId="94" xfId="0" applyNumberFormat="1" applyFont="1" applyFill="1" applyBorder="1" applyAlignment="1" applyProtection="1">
      <alignment horizontal="center" vertical="center" textRotation="90" wrapText="1"/>
      <protection/>
    </xf>
    <xf numFmtId="180" fontId="3" fillId="35" borderId="43" xfId="0" applyNumberFormat="1" applyFont="1" applyFill="1" applyBorder="1" applyAlignment="1" applyProtection="1">
      <alignment horizontal="center" vertical="center" textRotation="90" wrapText="1"/>
      <protection/>
    </xf>
    <xf numFmtId="180" fontId="3" fillId="35" borderId="30" xfId="0" applyNumberFormat="1" applyFont="1" applyFill="1" applyBorder="1" applyAlignment="1" applyProtection="1">
      <alignment horizontal="center" vertical="center" textRotation="90" wrapText="1"/>
      <protection/>
    </xf>
    <xf numFmtId="180" fontId="3" fillId="35" borderId="14" xfId="0" applyNumberFormat="1" applyFont="1" applyFill="1" applyBorder="1" applyAlignment="1" applyProtection="1">
      <alignment horizontal="center" vertical="center" textRotation="90" wrapText="1"/>
      <protection/>
    </xf>
    <xf numFmtId="180" fontId="3" fillId="35" borderId="12" xfId="0" applyNumberFormat="1" applyFont="1" applyFill="1" applyBorder="1" applyAlignment="1" applyProtection="1">
      <alignment horizontal="center" vertical="center"/>
      <protection/>
    </xf>
    <xf numFmtId="180" fontId="15" fillId="35" borderId="105" xfId="0" applyNumberFormat="1" applyFont="1" applyFill="1" applyBorder="1" applyAlignment="1" applyProtection="1">
      <alignment horizontal="center" vertical="center" wrapText="1"/>
      <protection/>
    </xf>
    <xf numFmtId="180" fontId="15" fillId="35" borderId="32" xfId="0" applyNumberFormat="1" applyFont="1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>
      <alignment horizontal="center" vertical="center" wrapText="1"/>
    </xf>
    <xf numFmtId="0" fontId="0" fillId="35" borderId="106" xfId="0" applyFill="1" applyBorder="1" applyAlignment="1">
      <alignment horizontal="center" vertical="center" wrapText="1"/>
    </xf>
    <xf numFmtId="0" fontId="3" fillId="35" borderId="31" xfId="0" applyNumberFormat="1" applyFont="1" applyFill="1" applyBorder="1" applyAlignment="1" applyProtection="1">
      <alignment horizontal="center" vertical="center" textRotation="90"/>
      <protection/>
    </xf>
    <xf numFmtId="180" fontId="3" fillId="35" borderId="28" xfId="0" applyNumberFormat="1" applyFont="1" applyFill="1" applyBorder="1" applyAlignment="1" applyProtection="1">
      <alignment horizontal="center" vertical="center"/>
      <protection/>
    </xf>
    <xf numFmtId="0" fontId="3" fillId="35" borderId="107" xfId="0" applyNumberFormat="1" applyFont="1" applyFill="1" applyBorder="1" applyAlignment="1" applyProtection="1">
      <alignment horizontal="center" vertical="center" wrapText="1"/>
      <protection/>
    </xf>
    <xf numFmtId="0" fontId="0" fillId="35" borderId="34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center" vertical="center" wrapText="1"/>
    </xf>
    <xf numFmtId="180" fontId="3" fillId="35" borderId="101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102" xfId="0" applyFont="1" applyFill="1" applyBorder="1" applyAlignment="1">
      <alignment horizontal="center" vertical="center" textRotation="90" wrapText="1"/>
    </xf>
    <xf numFmtId="0" fontId="0" fillId="35" borderId="61" xfId="0" applyFont="1" applyFill="1" applyBorder="1" applyAlignment="1">
      <alignment horizontal="center" vertical="center" textRotation="90" wrapText="1"/>
    </xf>
    <xf numFmtId="180" fontId="3" fillId="35" borderId="31" xfId="0" applyNumberFormat="1" applyFont="1" applyFill="1" applyBorder="1" applyAlignment="1" applyProtection="1">
      <alignment horizontal="center" vertical="center" wrapText="1"/>
      <protection/>
    </xf>
    <xf numFmtId="180" fontId="3" fillId="35" borderId="111" xfId="0" applyNumberFormat="1" applyFont="1" applyFill="1" applyBorder="1" applyAlignment="1" applyProtection="1">
      <alignment horizontal="center" vertical="center" wrapText="1"/>
      <protection/>
    </xf>
    <xf numFmtId="180" fontId="3" fillId="35" borderId="112" xfId="0" applyNumberFormat="1" applyFont="1" applyFill="1" applyBorder="1" applyAlignment="1" applyProtection="1">
      <alignment horizontal="center" vertical="center" wrapText="1"/>
      <protection/>
    </xf>
    <xf numFmtId="180" fontId="3" fillId="35" borderId="113" xfId="0" applyNumberFormat="1" applyFont="1" applyFill="1" applyBorder="1" applyAlignment="1" applyProtection="1">
      <alignment horizontal="center" vertical="center" wrapText="1"/>
      <protection/>
    </xf>
    <xf numFmtId="180" fontId="2" fillId="35" borderId="48" xfId="0" applyNumberFormat="1" applyFont="1" applyFill="1" applyBorder="1" applyAlignment="1" applyProtection="1">
      <alignment horizontal="center" vertical="center"/>
      <protection/>
    </xf>
    <xf numFmtId="180" fontId="3" fillId="35" borderId="48" xfId="0" applyNumberFormat="1" applyFont="1" applyFill="1" applyBorder="1" applyAlignment="1" applyProtection="1">
      <alignment horizontal="center" vertical="center"/>
      <protection/>
    </xf>
    <xf numFmtId="180" fontId="3" fillId="35" borderId="48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48" xfId="0" applyFont="1" applyFill="1" applyBorder="1" applyAlignment="1">
      <alignment horizontal="center" vertical="center" textRotation="90" wrapText="1"/>
    </xf>
    <xf numFmtId="180" fontId="15" fillId="35" borderId="114" xfId="0" applyNumberFormat="1" applyFont="1" applyFill="1" applyBorder="1" applyAlignment="1" applyProtection="1">
      <alignment horizontal="center" vertical="center" wrapText="1"/>
      <protection/>
    </xf>
    <xf numFmtId="180" fontId="15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 vertical="center" wrapText="1"/>
    </xf>
    <xf numFmtId="0" fontId="3" fillId="35" borderId="48" xfId="0" applyNumberFormat="1" applyFont="1" applyFill="1" applyBorder="1" applyAlignment="1" applyProtection="1">
      <alignment horizontal="center" vertical="center" textRotation="90"/>
      <protection/>
    </xf>
    <xf numFmtId="0" fontId="3" fillId="35" borderId="48" xfId="0" applyNumberFormat="1" applyFont="1" applyFill="1" applyBorder="1" applyAlignment="1" applyProtection="1">
      <alignment horizontal="center" vertical="center" wrapText="1"/>
      <protection/>
    </xf>
    <xf numFmtId="0" fontId="0" fillId="35" borderId="48" xfId="0" applyFont="1" applyFill="1" applyBorder="1" applyAlignment="1">
      <alignment horizontal="center" vertical="center" wrapText="1"/>
    </xf>
    <xf numFmtId="180" fontId="3" fillId="35" borderId="48" xfId="0" applyNumberFormat="1" applyFont="1" applyFill="1" applyBorder="1" applyAlignment="1" applyProtection="1">
      <alignment horizontal="center" vertical="center" wrapText="1"/>
      <protection/>
    </xf>
    <xf numFmtId="0" fontId="3" fillId="35" borderId="48" xfId="0" applyNumberFormat="1" applyFont="1" applyFill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8"/>
  <sheetViews>
    <sheetView view="pageBreakPreview" zoomScale="75" zoomScaleNormal="50" zoomScaleSheetLayoutView="75" zoomScalePageLayoutView="0" workbookViewId="0" topLeftCell="A13">
      <selection activeCell="AC26" sqref="AC26"/>
    </sheetView>
  </sheetViews>
  <sheetFormatPr defaultColWidth="3.25390625" defaultRowHeight="12.75"/>
  <cols>
    <col min="1" max="1" width="7.00390625" style="1" customWidth="1"/>
    <col min="2" max="2" width="5.125" style="1" customWidth="1"/>
    <col min="3" max="3" width="4.375" style="1" customWidth="1"/>
    <col min="4" max="5" width="4.25390625" style="1" customWidth="1"/>
    <col min="6" max="6" width="4.375" style="1" customWidth="1"/>
    <col min="7" max="7" width="3.75390625" style="1" customWidth="1"/>
    <col min="8" max="8" width="3.875" style="1" customWidth="1"/>
    <col min="9" max="9" width="5.625" style="1" customWidth="1"/>
    <col min="10" max="10" width="4.125" style="1" customWidth="1"/>
    <col min="11" max="11" width="4.75390625" style="1" customWidth="1"/>
    <col min="12" max="12" width="3.25390625" style="1" customWidth="1"/>
    <col min="13" max="13" width="4.00390625" style="1" customWidth="1"/>
    <col min="14" max="14" width="5.00390625" style="1" customWidth="1"/>
    <col min="15" max="15" width="5.125" style="1" customWidth="1"/>
    <col min="16" max="17" width="4.75390625" style="1" customWidth="1"/>
    <col min="18" max="18" width="4.625" style="1" customWidth="1"/>
    <col min="19" max="19" width="4.25390625" style="1" customWidth="1"/>
    <col min="20" max="20" width="3.875" style="1" customWidth="1"/>
    <col min="21" max="21" width="3.75390625" style="1" customWidth="1"/>
    <col min="22" max="22" width="3.875" style="1" customWidth="1"/>
    <col min="23" max="23" width="3.25390625" style="1" customWidth="1"/>
    <col min="24" max="25" width="3.875" style="1" customWidth="1"/>
    <col min="26" max="26" width="5.00390625" style="1" customWidth="1"/>
    <col min="27" max="27" width="5.375" style="1" customWidth="1"/>
    <col min="28" max="28" width="6.00390625" style="1" customWidth="1"/>
    <col min="29" max="29" width="5.25390625" style="1" customWidth="1"/>
    <col min="30" max="30" width="5.625" style="1" customWidth="1"/>
    <col min="31" max="31" width="5.75390625" style="1" customWidth="1"/>
    <col min="32" max="32" width="5.625" style="1" customWidth="1"/>
    <col min="33" max="33" width="5.875" style="1" customWidth="1"/>
    <col min="34" max="34" width="5.00390625" style="1" customWidth="1"/>
    <col min="35" max="35" width="5.625" style="1" customWidth="1"/>
    <col min="36" max="36" width="6.625" style="1" customWidth="1"/>
    <col min="37" max="37" width="7.25390625" style="1" customWidth="1"/>
    <col min="38" max="38" width="6.75390625" style="1" customWidth="1"/>
    <col min="39" max="39" width="7.00390625" style="1" customWidth="1"/>
    <col min="40" max="40" width="6.00390625" style="1" customWidth="1"/>
    <col min="41" max="42" width="6.125" style="1" customWidth="1"/>
    <col min="43" max="43" width="6.00390625" style="1" customWidth="1"/>
    <col min="44" max="44" width="4.25390625" style="1" customWidth="1"/>
    <col min="45" max="47" width="3.25390625" style="1" customWidth="1"/>
    <col min="48" max="48" width="4.375" style="1" customWidth="1"/>
    <col min="49" max="49" width="4.875" style="1" customWidth="1"/>
    <col min="50" max="52" width="3.25390625" style="1" customWidth="1"/>
    <col min="53" max="53" width="4.875" style="1" customWidth="1"/>
    <col min="54" max="54" width="1.00390625" style="1" customWidth="1"/>
    <col min="55" max="56" width="0" style="1" hidden="1" customWidth="1"/>
    <col min="57" max="16384" width="3.25390625" style="1" customWidth="1"/>
  </cols>
  <sheetData>
    <row r="1" ht="43.5" customHeight="1"/>
    <row r="2" spans="1:53" ht="30">
      <c r="A2" s="1654" t="s">
        <v>240</v>
      </c>
      <c r="B2" s="1654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  <c r="P2" s="1655" t="s">
        <v>0</v>
      </c>
      <c r="Q2" s="1655"/>
      <c r="R2" s="1655"/>
      <c r="S2" s="1655"/>
      <c r="T2" s="1655"/>
      <c r="U2" s="1655"/>
      <c r="V2" s="1655"/>
      <c r="W2" s="1655"/>
      <c r="X2" s="1655"/>
      <c r="Y2" s="1655"/>
      <c r="Z2" s="1655"/>
      <c r="AA2" s="1655"/>
      <c r="AB2" s="1655"/>
      <c r="AC2" s="1655"/>
      <c r="AD2" s="1655"/>
      <c r="AE2" s="1655"/>
      <c r="AF2" s="1655"/>
      <c r="AG2" s="1655"/>
      <c r="AH2" s="1655"/>
      <c r="AI2" s="1655"/>
      <c r="AJ2" s="1655"/>
      <c r="AK2" s="1655"/>
      <c r="AL2" s="1655"/>
      <c r="AM2" s="1655"/>
      <c r="AN2" s="1655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25.5" customHeight="1">
      <c r="A3" s="1654" t="s">
        <v>241</v>
      </c>
      <c r="B3" s="1654"/>
      <c r="C3" s="1654"/>
      <c r="D3" s="1654"/>
      <c r="E3" s="1654"/>
      <c r="F3" s="1654"/>
      <c r="G3" s="1654"/>
      <c r="H3" s="1654"/>
      <c r="I3" s="1654"/>
      <c r="J3" s="1654"/>
      <c r="K3" s="1654"/>
      <c r="L3" s="1654"/>
      <c r="M3" s="1654"/>
      <c r="N3" s="1654"/>
      <c r="O3" s="165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27" customHeight="1">
      <c r="A4" s="1656" t="s">
        <v>271</v>
      </c>
      <c r="B4" s="1656"/>
      <c r="C4" s="1656"/>
      <c r="D4" s="1656"/>
      <c r="E4" s="1656"/>
      <c r="F4" s="1656"/>
      <c r="G4" s="1656"/>
      <c r="H4" s="1656"/>
      <c r="I4" s="1656"/>
      <c r="J4" s="1656"/>
      <c r="K4" s="1656"/>
      <c r="L4" s="1656"/>
      <c r="M4" s="1656"/>
      <c r="N4" s="1656"/>
      <c r="O4" s="1656"/>
      <c r="P4" s="1657" t="s">
        <v>2</v>
      </c>
      <c r="Q4" s="1657"/>
      <c r="R4" s="1657"/>
      <c r="S4" s="1657"/>
      <c r="T4" s="1657"/>
      <c r="U4" s="1657"/>
      <c r="V4" s="1657"/>
      <c r="W4" s="1657"/>
      <c r="X4" s="1657"/>
      <c r="Y4" s="1657"/>
      <c r="Z4" s="1657"/>
      <c r="AA4" s="1657"/>
      <c r="AB4" s="1657"/>
      <c r="AC4" s="1657"/>
      <c r="AD4" s="1657"/>
      <c r="AE4" s="1657"/>
      <c r="AF4" s="1657"/>
      <c r="AG4" s="1657"/>
      <c r="AH4" s="1657"/>
      <c r="AI4" s="1657"/>
      <c r="AJ4" s="1657"/>
      <c r="AK4" s="1657"/>
      <c r="AL4" s="1657"/>
      <c r="AM4" s="1657"/>
      <c r="AN4" s="1658" t="s">
        <v>243</v>
      </c>
      <c r="AO4" s="1658"/>
      <c r="AP4" s="1658"/>
      <c r="AQ4" s="1658"/>
      <c r="AR4" s="1658"/>
      <c r="AS4" s="1658"/>
      <c r="AT4" s="1658"/>
      <c r="AU4" s="1658"/>
      <c r="AV4" s="1658"/>
      <c r="AW4" s="1658"/>
      <c r="AX4" s="1658"/>
      <c r="AY4" s="1658"/>
      <c r="AZ4" s="1658"/>
      <c r="BA4" s="1658"/>
    </row>
    <row r="5" spans="1:53" ht="26.25" customHeight="1">
      <c r="A5" s="1659" t="s">
        <v>263</v>
      </c>
      <c r="B5" s="1659"/>
      <c r="C5" s="1659"/>
      <c r="D5" s="1659"/>
      <c r="E5" s="1659"/>
      <c r="F5" s="1659"/>
      <c r="G5" s="1659"/>
      <c r="H5" s="1659"/>
      <c r="I5" s="1659"/>
      <c r="J5" s="1659"/>
      <c r="K5" s="1659"/>
      <c r="L5" s="1659"/>
      <c r="M5" s="1659"/>
      <c r="N5" s="1659"/>
      <c r="O5" s="1659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7"/>
      <c r="AN5" s="1658"/>
      <c r="AO5" s="1658"/>
      <c r="AP5" s="1658"/>
      <c r="AQ5" s="1658"/>
      <c r="AR5" s="1658"/>
      <c r="AS5" s="1658"/>
      <c r="AT5" s="1658"/>
      <c r="AU5" s="1658"/>
      <c r="AV5" s="1658"/>
      <c r="AW5" s="1658"/>
      <c r="AX5" s="1658"/>
      <c r="AY5" s="1658"/>
      <c r="AZ5" s="1658"/>
      <c r="BA5" s="1658"/>
    </row>
    <row r="6" spans="1:53" s="10" customFormat="1" ht="27.75">
      <c r="A6" s="751"/>
      <c r="B6" s="751"/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51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9"/>
      <c r="AN6" s="1658"/>
      <c r="AO6" s="1658"/>
      <c r="AP6" s="1658"/>
      <c r="AQ6" s="1658"/>
      <c r="AR6" s="1658"/>
      <c r="AS6" s="1658"/>
      <c r="AT6" s="1658"/>
      <c r="AU6" s="1658"/>
      <c r="AV6" s="1658"/>
      <c r="AW6" s="1658"/>
      <c r="AX6" s="1658"/>
      <c r="AY6" s="1658"/>
      <c r="AZ6" s="1658"/>
      <c r="BA6" s="1658"/>
    </row>
    <row r="7" spans="1:53" s="10" customFormat="1" ht="29.25" customHeight="1">
      <c r="A7" s="1654" t="s">
        <v>1</v>
      </c>
      <c r="B7" s="1654"/>
      <c r="C7" s="1654"/>
      <c r="D7" s="1654"/>
      <c r="E7" s="1654"/>
      <c r="F7" s="1654"/>
      <c r="G7" s="1654"/>
      <c r="H7" s="1654"/>
      <c r="I7" s="1654"/>
      <c r="J7" s="1654"/>
      <c r="K7" s="1654"/>
      <c r="L7" s="1654"/>
      <c r="M7" s="1654"/>
      <c r="N7" s="1654"/>
      <c r="O7" s="1654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9"/>
      <c r="AN7" s="1658" t="s">
        <v>3</v>
      </c>
      <c r="AO7" s="1658"/>
      <c r="AP7" s="1658"/>
      <c r="AQ7" s="1658"/>
      <c r="AR7" s="1658"/>
      <c r="AS7" s="1658"/>
      <c r="AT7" s="1658"/>
      <c r="AU7" s="1658"/>
      <c r="AV7" s="1658"/>
      <c r="AW7" s="1658"/>
      <c r="AX7" s="1658"/>
      <c r="AY7" s="1658"/>
      <c r="AZ7" s="1658"/>
      <c r="BA7" s="1658"/>
    </row>
    <row r="8" spans="1:53" s="10" customFormat="1" ht="28.5" customHeight="1">
      <c r="A8" s="1654" t="s">
        <v>242</v>
      </c>
      <c r="B8" s="1654"/>
      <c r="C8" s="1654"/>
      <c r="D8" s="1654"/>
      <c r="E8" s="1654"/>
      <c r="F8" s="1654"/>
      <c r="G8" s="1654"/>
      <c r="H8" s="1654"/>
      <c r="I8" s="1654"/>
      <c r="J8" s="1654"/>
      <c r="K8" s="1654"/>
      <c r="L8" s="1654"/>
      <c r="M8" s="1654"/>
      <c r="N8" s="1654"/>
      <c r="O8" s="1654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639" t="s">
        <v>239</v>
      </c>
      <c r="AO8" s="1639"/>
      <c r="AP8" s="1639"/>
      <c r="AQ8" s="1639"/>
      <c r="AR8" s="1639"/>
      <c r="AS8" s="1639"/>
      <c r="AT8" s="1639"/>
      <c r="AU8" s="1639"/>
      <c r="AV8" s="1639"/>
      <c r="AW8" s="1639"/>
      <c r="AX8" s="1639"/>
      <c r="AY8" s="1639"/>
      <c r="AZ8" s="1639"/>
      <c r="BA8" s="1639"/>
    </row>
    <row r="9" spans="1:53" s="10" customFormat="1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639"/>
      <c r="AO9" s="1639"/>
      <c r="AP9" s="1639"/>
      <c r="AQ9" s="1639"/>
      <c r="AR9" s="1639"/>
      <c r="AS9" s="1639"/>
      <c r="AT9" s="1639"/>
      <c r="AU9" s="1639"/>
      <c r="AV9" s="1639"/>
      <c r="AW9" s="1639"/>
      <c r="AX9" s="1639"/>
      <c r="AY9" s="1639"/>
      <c r="AZ9" s="1639"/>
      <c r="BA9" s="1639"/>
    </row>
    <row r="10" spans="1:56" s="10" customFormat="1" ht="36.75" customHeight="1">
      <c r="A10" s="1660"/>
      <c r="B10" s="1660"/>
      <c r="C10" s="1660"/>
      <c r="D10" s="1660"/>
      <c r="E10" s="1660"/>
      <c r="F10" s="1660"/>
      <c r="G10" s="1660"/>
      <c r="H10" s="1660"/>
      <c r="I10" s="1660"/>
      <c r="J10" s="1660"/>
      <c r="K10" s="1660"/>
      <c r="L10" s="1660"/>
      <c r="M10" s="1660"/>
      <c r="N10" s="1660"/>
      <c r="O10" s="1660"/>
      <c r="P10" s="1648" t="s">
        <v>4</v>
      </c>
      <c r="Q10" s="1648"/>
      <c r="R10" s="1648"/>
      <c r="S10" s="1648"/>
      <c r="T10" s="1648"/>
      <c r="U10" s="1648"/>
      <c r="V10" s="1648"/>
      <c r="W10" s="1648"/>
      <c r="X10" s="1648"/>
      <c r="Y10" s="1648"/>
      <c r="Z10" s="1648"/>
      <c r="AA10" s="1648"/>
      <c r="AB10" s="1648"/>
      <c r="AC10" s="1648"/>
      <c r="AD10" s="1648"/>
      <c r="AE10" s="1648"/>
      <c r="AF10" s="1648"/>
      <c r="AG10" s="1648"/>
      <c r="AH10" s="1648"/>
      <c r="AI10" s="1648"/>
      <c r="AJ10" s="1648"/>
      <c r="AK10" s="1648"/>
      <c r="AL10" s="1648"/>
      <c r="AM10" s="1648"/>
      <c r="AN10" s="1661"/>
      <c r="AO10" s="1661"/>
      <c r="AP10" s="1661"/>
      <c r="AQ10" s="1661"/>
      <c r="AR10" s="1661"/>
      <c r="AS10" s="1661"/>
      <c r="AT10" s="1661"/>
      <c r="AU10" s="1661"/>
      <c r="AV10" s="1661"/>
      <c r="AW10" s="1661"/>
      <c r="AX10" s="1661"/>
      <c r="AY10" s="1661"/>
      <c r="AZ10" s="1661"/>
      <c r="BA10" s="1661"/>
      <c r="BB10" s="13"/>
      <c r="BC10" s="13"/>
      <c r="BD10" s="13"/>
    </row>
    <row r="11" spans="16:56" s="10" customFormat="1" ht="27.75" customHeight="1">
      <c r="P11" s="1662" t="s">
        <v>5</v>
      </c>
      <c r="Q11" s="1662"/>
      <c r="R11" s="1662"/>
      <c r="S11" s="1662"/>
      <c r="T11" s="1662"/>
      <c r="U11" s="1662"/>
      <c r="V11" s="1662"/>
      <c r="W11" s="1662"/>
      <c r="X11" s="1662"/>
      <c r="Y11" s="1662"/>
      <c r="Z11" s="1662"/>
      <c r="AA11" s="1662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8"/>
      <c r="AM11" s="8"/>
      <c r="AN11" s="1661"/>
      <c r="AO11" s="1661"/>
      <c r="AP11" s="1661"/>
      <c r="AQ11" s="1661"/>
      <c r="AR11" s="1661"/>
      <c r="AS11" s="1661"/>
      <c r="AT11" s="1661"/>
      <c r="AU11" s="1661"/>
      <c r="AV11" s="1661"/>
      <c r="AW11" s="1661"/>
      <c r="AX11" s="1661"/>
      <c r="AY11" s="1661"/>
      <c r="AZ11" s="1661"/>
      <c r="BA11" s="1661"/>
      <c r="BB11" s="13"/>
      <c r="BC11" s="13"/>
      <c r="BD11" s="13"/>
    </row>
    <row r="12" spans="16:56" s="10" customFormat="1" ht="27.75" customHeight="1">
      <c r="P12" s="1662" t="s">
        <v>209</v>
      </c>
      <c r="Q12" s="1662"/>
      <c r="R12" s="1662"/>
      <c r="S12" s="1662"/>
      <c r="T12" s="1662"/>
      <c r="U12" s="1662"/>
      <c r="V12" s="1662"/>
      <c r="W12" s="1662"/>
      <c r="X12" s="1662"/>
      <c r="Y12" s="1662"/>
      <c r="Z12" s="1662"/>
      <c r="AA12" s="1662"/>
      <c r="AB12" s="1662"/>
      <c r="AC12" s="1662"/>
      <c r="AD12" s="1662"/>
      <c r="AE12" s="1662"/>
      <c r="AF12" s="1662"/>
      <c r="AG12" s="1662"/>
      <c r="AH12" s="1662"/>
      <c r="AI12" s="1662"/>
      <c r="AJ12" s="1662"/>
      <c r="AK12" s="1662"/>
      <c r="AL12" s="1662"/>
      <c r="AM12" s="1662"/>
      <c r="AN12" s="1661"/>
      <c r="AO12" s="1661"/>
      <c r="AP12" s="1661"/>
      <c r="AQ12" s="1661"/>
      <c r="AR12" s="1661"/>
      <c r="AS12" s="1661"/>
      <c r="AT12" s="1661"/>
      <c r="AU12" s="1661"/>
      <c r="AV12" s="1661"/>
      <c r="AW12" s="1661"/>
      <c r="AX12" s="1661"/>
      <c r="AY12" s="1661"/>
      <c r="AZ12" s="1661"/>
      <c r="BA12" s="1661"/>
      <c r="BB12" s="13"/>
      <c r="BC12" s="13"/>
      <c r="BD12" s="13"/>
    </row>
    <row r="13" spans="16:56" s="10" customFormat="1" ht="27.75" customHeight="1">
      <c r="P13" s="1663" t="s">
        <v>236</v>
      </c>
      <c r="Q13" s="1663"/>
      <c r="R13" s="1663"/>
      <c r="S13" s="1663"/>
      <c r="T13" s="1663"/>
      <c r="U13" s="1663"/>
      <c r="V13" s="1663"/>
      <c r="W13" s="1663"/>
      <c r="X13" s="1663"/>
      <c r="Y13" s="1663"/>
      <c r="Z13" s="1663"/>
      <c r="AA13" s="1663"/>
      <c r="AB13" s="1663"/>
      <c r="AC13" s="1663"/>
      <c r="AD13" s="1663"/>
      <c r="AE13" s="1663"/>
      <c r="AF13" s="1663"/>
      <c r="AG13" s="1663"/>
      <c r="AH13" s="1663"/>
      <c r="AI13" s="1663"/>
      <c r="AJ13" s="1663"/>
      <c r="AK13" s="1663"/>
      <c r="AL13" s="1663"/>
      <c r="AM13" s="1663"/>
      <c r="AN13" s="1661"/>
      <c r="AO13" s="1661"/>
      <c r="AP13" s="1661"/>
      <c r="AQ13" s="1661"/>
      <c r="AR13" s="1661"/>
      <c r="AS13" s="1661"/>
      <c r="AT13" s="1661"/>
      <c r="AU13" s="1661"/>
      <c r="AV13" s="1661"/>
      <c r="AW13" s="1661"/>
      <c r="AX13" s="1661"/>
      <c r="AY13" s="1661"/>
      <c r="AZ13" s="1661"/>
      <c r="BA13" s="1661"/>
      <c r="BB13" s="13"/>
      <c r="BC13" s="13"/>
      <c r="BD13" s="13"/>
    </row>
    <row r="14" spans="16:56" s="10" customFormat="1" ht="22.5" customHeight="1">
      <c r="P14" s="1663"/>
      <c r="Q14" s="1663"/>
      <c r="R14" s="1663"/>
      <c r="S14" s="1663"/>
      <c r="T14" s="1663"/>
      <c r="U14" s="1663"/>
      <c r="V14" s="1663"/>
      <c r="W14" s="1663"/>
      <c r="X14" s="1663"/>
      <c r="Y14" s="1663"/>
      <c r="Z14" s="1663"/>
      <c r="AA14" s="1663"/>
      <c r="AB14" s="1663"/>
      <c r="AC14" s="1663"/>
      <c r="AD14" s="1663"/>
      <c r="AE14" s="1663"/>
      <c r="AF14" s="1663"/>
      <c r="AG14" s="1663"/>
      <c r="AH14" s="1663"/>
      <c r="AI14" s="1663"/>
      <c r="AJ14" s="1663"/>
      <c r="AK14" s="1663"/>
      <c r="AL14" s="1663"/>
      <c r="AM14" s="1663"/>
      <c r="AN14" s="1647"/>
      <c r="AO14" s="1647"/>
      <c r="AP14" s="1647"/>
      <c r="AQ14" s="1647"/>
      <c r="AR14" s="1647"/>
      <c r="AS14" s="1647"/>
      <c r="AT14" s="1647"/>
      <c r="AU14" s="1647"/>
      <c r="AV14" s="1647"/>
      <c r="AW14" s="1647"/>
      <c r="AX14" s="1647"/>
      <c r="AY14" s="1647"/>
      <c r="AZ14" s="1647"/>
      <c r="BA14" s="1647"/>
      <c r="BB14" s="13"/>
      <c r="BC14" s="13"/>
      <c r="BD14" s="13"/>
    </row>
    <row r="15" spans="16:56" s="10" customFormat="1" ht="22.5" customHeight="1">
      <c r="P15" s="1663" t="s">
        <v>214</v>
      </c>
      <c r="Q15" s="1663"/>
      <c r="R15" s="1663"/>
      <c r="S15" s="1663"/>
      <c r="T15" s="1663"/>
      <c r="U15" s="1663"/>
      <c r="V15" s="1663"/>
      <c r="W15" s="1663"/>
      <c r="X15" s="1663"/>
      <c r="Y15" s="1663"/>
      <c r="Z15" s="1663"/>
      <c r="AA15" s="1663"/>
      <c r="AB15" s="1663"/>
      <c r="AC15" s="1663"/>
      <c r="AD15" s="1663"/>
      <c r="AE15" s="1663"/>
      <c r="AF15" s="1663"/>
      <c r="AG15" s="1663"/>
      <c r="AH15" s="1663"/>
      <c r="AI15" s="1663"/>
      <c r="AJ15" s="1663"/>
      <c r="AK15" s="1663"/>
      <c r="AL15" s="1663"/>
      <c r="AM15" s="1663"/>
      <c r="AN15" s="1647"/>
      <c r="AO15" s="1647"/>
      <c r="AP15" s="1647"/>
      <c r="AQ15" s="1647"/>
      <c r="AR15" s="1647"/>
      <c r="AS15" s="1647"/>
      <c r="AT15" s="1647"/>
      <c r="AU15" s="1647"/>
      <c r="AV15" s="1647"/>
      <c r="AW15" s="1647"/>
      <c r="AX15" s="1647"/>
      <c r="AY15" s="1647"/>
      <c r="AZ15" s="1647"/>
      <c r="BA15" s="1647"/>
      <c r="BB15" s="13"/>
      <c r="BC15" s="13"/>
      <c r="BD15" s="13"/>
    </row>
    <row r="16" spans="16:56" s="10" customFormat="1" ht="26.25" customHeight="1">
      <c r="P16" s="1664" t="s">
        <v>210</v>
      </c>
      <c r="Q16" s="1639"/>
      <c r="R16" s="1639"/>
      <c r="S16" s="1639"/>
      <c r="T16" s="1639"/>
      <c r="U16" s="1639"/>
      <c r="V16" s="1639"/>
      <c r="W16" s="1639"/>
      <c r="X16" s="1639"/>
      <c r="Y16" s="1639"/>
      <c r="Z16" s="1639"/>
      <c r="AA16" s="1639"/>
      <c r="AB16" s="1639"/>
      <c r="AC16" s="1639"/>
      <c r="AD16" s="1639"/>
      <c r="AE16" s="1639"/>
      <c r="AF16" s="1639"/>
      <c r="AG16" s="1639"/>
      <c r="AH16" s="1639"/>
      <c r="AI16" s="1639"/>
      <c r="AJ16" s="1639"/>
      <c r="AK16" s="1639"/>
      <c r="AL16" s="1639"/>
      <c r="AM16" s="1639"/>
      <c r="AN16" s="1647"/>
      <c r="AO16" s="1647"/>
      <c r="AP16" s="1647"/>
      <c r="AQ16" s="1647"/>
      <c r="AR16" s="1647"/>
      <c r="AS16" s="1647"/>
      <c r="AT16" s="1647"/>
      <c r="AU16" s="1647"/>
      <c r="AV16" s="1647"/>
      <c r="AW16" s="1647"/>
      <c r="AX16" s="1647"/>
      <c r="AY16" s="1647"/>
      <c r="AZ16" s="1647"/>
      <c r="BA16" s="1647"/>
      <c r="BB16" s="13"/>
      <c r="BC16" s="13"/>
      <c r="BD16" s="13"/>
    </row>
    <row r="17" spans="16:56" s="10" customFormat="1" ht="21.75" customHeight="1">
      <c r="P17" s="1639" t="s">
        <v>259</v>
      </c>
      <c r="Q17" s="1639"/>
      <c r="R17" s="1639"/>
      <c r="S17" s="1639"/>
      <c r="T17" s="1639"/>
      <c r="U17" s="1639"/>
      <c r="V17" s="1639"/>
      <c r="W17" s="1639"/>
      <c r="X17" s="1639"/>
      <c r="Y17" s="1639"/>
      <c r="Z17" s="1639"/>
      <c r="AA17" s="1639"/>
      <c r="AB17" s="1639"/>
      <c r="AC17" s="1639"/>
      <c r="AD17" s="1639"/>
      <c r="AE17" s="1639"/>
      <c r="AF17" s="1639"/>
      <c r="AG17" s="1639"/>
      <c r="AH17" s="1639"/>
      <c r="AI17" s="1639"/>
      <c r="AJ17" s="1639"/>
      <c r="AK17" s="1639"/>
      <c r="AL17" s="1639"/>
      <c r="AM17" s="1639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40:56" s="10" customFormat="1" ht="19.5" customHeight="1"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</row>
    <row r="19" spans="40:56" s="10" customFormat="1" ht="28.5" customHeight="1">
      <c r="AN19" s="1647"/>
      <c r="AO19" s="1647"/>
      <c r="AP19" s="1647"/>
      <c r="AQ19" s="1647"/>
      <c r="AR19" s="1647"/>
      <c r="AS19" s="1647"/>
      <c r="AT19" s="1647"/>
      <c r="AU19" s="1647"/>
      <c r="AV19" s="1647"/>
      <c r="AW19" s="1647"/>
      <c r="AX19" s="1647"/>
      <c r="AY19" s="1647"/>
      <c r="AZ19" s="1647"/>
      <c r="BA19" s="1647"/>
      <c r="BB19" s="1647"/>
      <c r="BC19" s="1647"/>
      <c r="BD19" s="1647"/>
    </row>
    <row r="20" spans="40:56" s="10" customFormat="1" ht="22.5" customHeight="1">
      <c r="AN20" s="1647"/>
      <c r="AO20" s="1647"/>
      <c r="AP20" s="1647"/>
      <c r="AQ20" s="1647"/>
      <c r="AR20" s="1647"/>
      <c r="AS20" s="1647"/>
      <c r="AT20" s="1647"/>
      <c r="AU20" s="1647"/>
      <c r="AV20" s="1647"/>
      <c r="AW20" s="1647"/>
      <c r="AX20" s="1647"/>
      <c r="AY20" s="1647"/>
      <c r="AZ20" s="1647"/>
      <c r="BA20" s="1647"/>
      <c r="BB20" s="1647"/>
      <c r="BC20" s="1647"/>
      <c r="BD20" s="1647"/>
    </row>
    <row r="21" spans="1:53" s="10" customFormat="1" ht="25.5">
      <c r="A21" s="1648" t="s">
        <v>6</v>
      </c>
      <c r="B21" s="1648"/>
      <c r="C21" s="1648"/>
      <c r="D21" s="1648"/>
      <c r="E21" s="1648"/>
      <c r="F21" s="1648"/>
      <c r="G21" s="1648"/>
      <c r="H21" s="1648"/>
      <c r="I21" s="1648"/>
      <c r="J21" s="1648"/>
      <c r="K21" s="1648"/>
      <c r="L21" s="1648"/>
      <c r="M21" s="1648"/>
      <c r="N21" s="1648"/>
      <c r="O21" s="1648"/>
      <c r="P21" s="1648"/>
      <c r="Q21" s="1648"/>
      <c r="R21" s="1648"/>
      <c r="S21" s="1648"/>
      <c r="T21" s="1648"/>
      <c r="U21" s="1648"/>
      <c r="V21" s="1648"/>
      <c r="W21" s="1648"/>
      <c r="X21" s="1648"/>
      <c r="Y21" s="1648"/>
      <c r="Z21" s="1648"/>
      <c r="AA21" s="1648"/>
      <c r="AB21" s="1648"/>
      <c r="AC21" s="1648"/>
      <c r="AD21" s="1648"/>
      <c r="AE21" s="1648"/>
      <c r="AF21" s="1648"/>
      <c r="AG21" s="1648"/>
      <c r="AH21" s="1648"/>
      <c r="AI21" s="1648"/>
      <c r="AJ21" s="1648"/>
      <c r="AK21" s="1648"/>
      <c r="AL21" s="1648"/>
      <c r="AM21" s="1648"/>
      <c r="AN21" s="1648"/>
      <c r="AO21" s="1648"/>
      <c r="AP21" s="1648"/>
      <c r="AQ21" s="1648"/>
      <c r="AR21" s="1648"/>
      <c r="AS21" s="1648"/>
      <c r="AT21" s="1648"/>
      <c r="AU21" s="1648"/>
      <c r="AV21" s="1648"/>
      <c r="AW21" s="1648"/>
      <c r="AX21" s="1648"/>
      <c r="AY21" s="1648"/>
      <c r="AZ21" s="1648"/>
      <c r="BA21" s="1648"/>
    </row>
    <row r="22" spans="1:53" s="10" customFormat="1" ht="26.25" thickBo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18" customHeight="1">
      <c r="A23" s="1649" t="s">
        <v>7</v>
      </c>
      <c r="B23" s="1651" t="s">
        <v>9</v>
      </c>
      <c r="C23" s="1652"/>
      <c r="D23" s="1652"/>
      <c r="E23" s="1653"/>
      <c r="F23" s="1651" t="s">
        <v>10</v>
      </c>
      <c r="G23" s="1652"/>
      <c r="H23" s="1652"/>
      <c r="I23" s="1653"/>
      <c r="J23" s="1651" t="s">
        <v>11</v>
      </c>
      <c r="K23" s="1652"/>
      <c r="L23" s="1652"/>
      <c r="M23" s="1653"/>
      <c r="N23" s="1651" t="s">
        <v>12</v>
      </c>
      <c r="O23" s="1652"/>
      <c r="P23" s="1652"/>
      <c r="Q23" s="1652"/>
      <c r="R23" s="1653"/>
      <c r="S23" s="1640" t="s">
        <v>13</v>
      </c>
      <c r="T23" s="1641"/>
      <c r="U23" s="1641"/>
      <c r="V23" s="1641"/>
      <c r="W23" s="1642"/>
      <c r="X23" s="1640" t="s">
        <v>14</v>
      </c>
      <c r="Y23" s="1643"/>
      <c r="Z23" s="1643"/>
      <c r="AA23" s="1642"/>
      <c r="AB23" s="1651" t="s">
        <v>15</v>
      </c>
      <c r="AC23" s="1652"/>
      <c r="AD23" s="1652"/>
      <c r="AE23" s="1653"/>
      <c r="AF23" s="1651" t="s">
        <v>16</v>
      </c>
      <c r="AG23" s="1652"/>
      <c r="AH23" s="1652"/>
      <c r="AI23" s="1653"/>
      <c r="AJ23" s="1640" t="s">
        <v>17</v>
      </c>
      <c r="AK23" s="1641"/>
      <c r="AL23" s="1641"/>
      <c r="AM23" s="1641"/>
      <c r="AN23" s="1642"/>
      <c r="AO23" s="1640" t="s">
        <v>18</v>
      </c>
      <c r="AP23" s="1643"/>
      <c r="AQ23" s="1643"/>
      <c r="AR23" s="1642"/>
      <c r="AS23" s="1651" t="s">
        <v>19</v>
      </c>
      <c r="AT23" s="1652"/>
      <c r="AU23" s="1652"/>
      <c r="AV23" s="1653"/>
      <c r="AW23" s="1651" t="s">
        <v>8</v>
      </c>
      <c r="AX23" s="1652"/>
      <c r="AY23" s="1652"/>
      <c r="AZ23" s="1652"/>
      <c r="BA23" s="1653"/>
    </row>
    <row r="24" spans="1:53" s="14" customFormat="1" ht="20.25" customHeight="1">
      <c r="A24" s="1650"/>
      <c r="B24" s="597">
        <v>1</v>
      </c>
      <c r="C24" s="591">
        <v>2</v>
      </c>
      <c r="D24" s="591">
        <v>3</v>
      </c>
      <c r="E24" s="598">
        <v>4</v>
      </c>
      <c r="F24" s="597">
        <v>5</v>
      </c>
      <c r="G24" s="591">
        <v>6</v>
      </c>
      <c r="H24" s="591">
        <v>7</v>
      </c>
      <c r="I24" s="598">
        <v>8</v>
      </c>
      <c r="J24" s="597">
        <v>9</v>
      </c>
      <c r="K24" s="591">
        <v>10</v>
      </c>
      <c r="L24" s="591">
        <v>11</v>
      </c>
      <c r="M24" s="598">
        <v>12</v>
      </c>
      <c r="N24" s="597">
        <v>13</v>
      </c>
      <c r="O24" s="591">
        <v>14</v>
      </c>
      <c r="P24" s="591">
        <v>15</v>
      </c>
      <c r="Q24" s="591">
        <v>16</v>
      </c>
      <c r="R24" s="598">
        <v>17</v>
      </c>
      <c r="S24" s="597">
        <v>18</v>
      </c>
      <c r="T24" s="591">
        <v>19</v>
      </c>
      <c r="U24" s="591">
        <v>20</v>
      </c>
      <c r="V24" s="591">
        <v>21</v>
      </c>
      <c r="W24" s="598">
        <v>22</v>
      </c>
      <c r="X24" s="597">
        <v>23</v>
      </c>
      <c r="Y24" s="591">
        <v>24</v>
      </c>
      <c r="Z24" s="591">
        <v>25</v>
      </c>
      <c r="AA24" s="598">
        <v>26</v>
      </c>
      <c r="AB24" s="597">
        <v>27</v>
      </c>
      <c r="AC24" s="591">
        <v>28</v>
      </c>
      <c r="AD24" s="591">
        <v>29</v>
      </c>
      <c r="AE24" s="598">
        <v>30</v>
      </c>
      <c r="AF24" s="597">
        <v>31</v>
      </c>
      <c r="AG24" s="591">
        <v>32</v>
      </c>
      <c r="AH24" s="591">
        <v>33</v>
      </c>
      <c r="AI24" s="598">
        <v>34</v>
      </c>
      <c r="AJ24" s="597">
        <v>35</v>
      </c>
      <c r="AK24" s="591">
        <v>36</v>
      </c>
      <c r="AL24" s="591">
        <v>37</v>
      </c>
      <c r="AM24" s="591">
        <v>38</v>
      </c>
      <c r="AN24" s="598">
        <v>39</v>
      </c>
      <c r="AO24" s="597">
        <v>40</v>
      </c>
      <c r="AP24" s="591">
        <v>41</v>
      </c>
      <c r="AQ24" s="591">
        <v>42</v>
      </c>
      <c r="AR24" s="598">
        <v>43</v>
      </c>
      <c r="AS24" s="597">
        <v>44</v>
      </c>
      <c r="AT24" s="591">
        <v>45</v>
      </c>
      <c r="AU24" s="591">
        <v>46</v>
      </c>
      <c r="AV24" s="598">
        <v>47</v>
      </c>
      <c r="AW24" s="597">
        <v>48</v>
      </c>
      <c r="AX24" s="591">
        <v>49</v>
      </c>
      <c r="AY24" s="591">
        <v>50</v>
      </c>
      <c r="AZ24" s="591">
        <v>51</v>
      </c>
      <c r="BA24" s="598">
        <v>52</v>
      </c>
    </row>
    <row r="25" spans="1:53" ht="19.5" customHeight="1" thickBot="1">
      <c r="A25" s="608" t="s">
        <v>20</v>
      </c>
      <c r="B25" s="599" t="s">
        <v>21</v>
      </c>
      <c r="C25" s="592" t="s">
        <v>21</v>
      </c>
      <c r="D25" s="592" t="s">
        <v>21</v>
      </c>
      <c r="E25" s="594" t="s">
        <v>21</v>
      </c>
      <c r="F25" s="599" t="s">
        <v>21</v>
      </c>
      <c r="G25" s="592" t="s">
        <v>21</v>
      </c>
      <c r="H25" s="592" t="s">
        <v>21</v>
      </c>
      <c r="I25" s="594" t="s">
        <v>21</v>
      </c>
      <c r="J25" s="599" t="s">
        <v>21</v>
      </c>
      <c r="K25" s="592" t="s">
        <v>21</v>
      </c>
      <c r="L25" s="592" t="s">
        <v>21</v>
      </c>
      <c r="M25" s="594" t="s">
        <v>21</v>
      </c>
      <c r="N25" s="599" t="s">
        <v>21</v>
      </c>
      <c r="O25" s="592" t="s">
        <v>21</v>
      </c>
      <c r="P25" s="592" t="s">
        <v>21</v>
      </c>
      <c r="Q25" s="593" t="s">
        <v>22</v>
      </c>
      <c r="R25" s="593" t="s">
        <v>22</v>
      </c>
      <c r="S25" s="599" t="s">
        <v>23</v>
      </c>
      <c r="T25" s="592" t="s">
        <v>21</v>
      </c>
      <c r="U25" s="592" t="s">
        <v>21</v>
      </c>
      <c r="V25" s="592" t="s">
        <v>21</v>
      </c>
      <c r="W25" s="594" t="s">
        <v>21</v>
      </c>
      <c r="X25" s="599" t="s">
        <v>21</v>
      </c>
      <c r="Y25" s="592" t="s">
        <v>21</v>
      </c>
      <c r="Z25" s="592" t="s">
        <v>21</v>
      </c>
      <c r="AA25" s="594" t="s">
        <v>21</v>
      </c>
      <c r="AB25" s="592" t="s">
        <v>21</v>
      </c>
      <c r="AC25" s="592" t="s">
        <v>260</v>
      </c>
      <c r="AD25" s="592" t="s">
        <v>23</v>
      </c>
      <c r="AE25" s="592" t="s">
        <v>23</v>
      </c>
      <c r="AF25" s="599" t="s">
        <v>21</v>
      </c>
      <c r="AG25" s="592" t="s">
        <v>21</v>
      </c>
      <c r="AH25" s="592" t="s">
        <v>21</v>
      </c>
      <c r="AI25" s="594" t="s">
        <v>21</v>
      </c>
      <c r="AJ25" s="599" t="s">
        <v>21</v>
      </c>
      <c r="AK25" s="592" t="s">
        <v>21</v>
      </c>
      <c r="AL25" s="592" t="s">
        <v>21</v>
      </c>
      <c r="AM25" s="592" t="s">
        <v>21</v>
      </c>
      <c r="AN25" s="594" t="s">
        <v>21</v>
      </c>
      <c r="AO25" s="600" t="s">
        <v>21</v>
      </c>
      <c r="AP25" s="593" t="s">
        <v>22</v>
      </c>
      <c r="AQ25" s="593" t="s">
        <v>22</v>
      </c>
      <c r="AR25" s="601" t="s">
        <v>22</v>
      </c>
      <c r="AS25" s="602" t="s">
        <v>23</v>
      </c>
      <c r="AT25" s="603" t="s">
        <v>23</v>
      </c>
      <c r="AU25" s="603" t="s">
        <v>23</v>
      </c>
      <c r="AV25" s="604" t="s">
        <v>23</v>
      </c>
      <c r="AW25" s="605" t="s">
        <v>23</v>
      </c>
      <c r="AX25" s="606" t="s">
        <v>23</v>
      </c>
      <c r="AY25" s="606" t="s">
        <v>23</v>
      </c>
      <c r="AZ25" s="606" t="s">
        <v>23</v>
      </c>
      <c r="BA25" s="607" t="s">
        <v>23</v>
      </c>
    </row>
    <row r="26" spans="1:53" ht="19.5" customHeight="1" thickBot="1">
      <c r="A26" s="609" t="s">
        <v>24</v>
      </c>
      <c r="B26" s="595" t="s">
        <v>21</v>
      </c>
      <c r="C26" s="595" t="s">
        <v>21</v>
      </c>
      <c r="D26" s="595" t="s">
        <v>21</v>
      </c>
      <c r="E26" s="595" t="s">
        <v>21</v>
      </c>
      <c r="F26" s="595" t="s">
        <v>21</v>
      </c>
      <c r="G26" s="595" t="s">
        <v>21</v>
      </c>
      <c r="H26" s="595" t="s">
        <v>21</v>
      </c>
      <c r="I26" s="595" t="s">
        <v>21</v>
      </c>
      <c r="J26" s="595" t="s">
        <v>21</v>
      </c>
      <c r="K26" s="595" t="s">
        <v>21</v>
      </c>
      <c r="L26" s="595" t="s">
        <v>21</v>
      </c>
      <c r="M26" s="595" t="s">
        <v>21</v>
      </c>
      <c r="N26" s="595" t="s">
        <v>21</v>
      </c>
      <c r="O26" s="595" t="s">
        <v>21</v>
      </c>
      <c r="P26" s="595" t="s">
        <v>22</v>
      </c>
      <c r="Q26" s="595" t="s">
        <v>22</v>
      </c>
      <c r="R26" s="595" t="s">
        <v>22</v>
      </c>
      <c r="S26" s="595" t="s">
        <v>23</v>
      </c>
      <c r="T26" s="595" t="s">
        <v>21</v>
      </c>
      <c r="U26" s="595" t="s">
        <v>21</v>
      </c>
      <c r="V26" s="595" t="s">
        <v>21</v>
      </c>
      <c r="W26" s="595" t="s">
        <v>21</v>
      </c>
      <c r="X26" s="595" t="s">
        <v>21</v>
      </c>
      <c r="Y26" s="595" t="s">
        <v>21</v>
      </c>
      <c r="Z26" s="595" t="s">
        <v>21</v>
      </c>
      <c r="AA26" s="595" t="s">
        <v>21</v>
      </c>
      <c r="AB26" s="595" t="s">
        <v>21</v>
      </c>
      <c r="AC26" s="592" t="s">
        <v>22</v>
      </c>
      <c r="AD26" s="595" t="s">
        <v>25</v>
      </c>
      <c r="AE26" s="595" t="s">
        <v>25</v>
      </c>
      <c r="AF26" s="596" t="s">
        <v>26</v>
      </c>
      <c r="AG26" s="596" t="s">
        <v>26</v>
      </c>
      <c r="AH26" s="596" t="s">
        <v>26</v>
      </c>
      <c r="AI26" s="596" t="s">
        <v>26</v>
      </c>
      <c r="AJ26" s="596" t="s">
        <v>26</v>
      </c>
      <c r="AK26" s="596" t="s">
        <v>26</v>
      </c>
      <c r="AL26" s="596" t="s">
        <v>26</v>
      </c>
      <c r="AM26" s="596" t="s">
        <v>26</v>
      </c>
      <c r="AN26" s="1215" t="s">
        <v>22</v>
      </c>
      <c r="AO26" s="595" t="s">
        <v>27</v>
      </c>
      <c r="AP26" s="595" t="s">
        <v>27</v>
      </c>
      <c r="AQ26" s="595" t="s">
        <v>27</v>
      </c>
      <c r="AR26" s="595" t="s">
        <v>272</v>
      </c>
      <c r="AS26" s="1644" t="s">
        <v>211</v>
      </c>
      <c r="AT26" s="1645"/>
      <c r="AU26" s="1645"/>
      <c r="AV26" s="1645"/>
      <c r="AW26" s="1645"/>
      <c r="AX26" s="1645"/>
      <c r="AY26" s="1645"/>
      <c r="AZ26" s="1645"/>
      <c r="BA26" s="1646"/>
    </row>
    <row r="27" spans="1:53" ht="19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 t="s">
        <v>28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</row>
    <row r="28" spans="1:53" s="15" customFormat="1" ht="21" customHeight="1">
      <c r="A28" s="1665" t="s">
        <v>265</v>
      </c>
      <c r="B28" s="1665"/>
      <c r="C28" s="1665"/>
      <c r="D28" s="1665"/>
      <c r="E28" s="1665"/>
      <c r="F28" s="1665"/>
      <c r="G28" s="1665"/>
      <c r="H28" s="1665"/>
      <c r="I28" s="1665"/>
      <c r="J28" s="1665"/>
      <c r="K28" s="1665"/>
      <c r="L28" s="1665"/>
      <c r="M28" s="1665"/>
      <c r="N28" s="1665"/>
      <c r="O28" s="1665"/>
      <c r="P28" s="1665"/>
      <c r="Q28" s="1665"/>
      <c r="R28" s="1665"/>
      <c r="S28" s="1665"/>
      <c r="T28" s="1665"/>
      <c r="U28" s="1665"/>
      <c r="V28" s="1665"/>
      <c r="W28" s="1665"/>
      <c r="X28" s="1665"/>
      <c r="Y28" s="1665"/>
      <c r="Z28" s="1665"/>
      <c r="AA28" s="1665"/>
      <c r="AB28" s="1665"/>
      <c r="AC28" s="1665"/>
      <c r="AD28" s="1665"/>
      <c r="AE28" s="1665"/>
      <c r="AF28" s="1665"/>
      <c r="AG28" s="1665"/>
      <c r="AH28" s="1665"/>
      <c r="AI28" s="1665"/>
      <c r="AJ28" s="1665"/>
      <c r="AK28" s="1665"/>
      <c r="AL28" s="1665"/>
      <c r="AM28" s="1665"/>
      <c r="AN28" s="1665"/>
      <c r="AO28" s="1665"/>
      <c r="AP28" s="1665"/>
      <c r="AQ28" s="1665"/>
      <c r="AR28" s="1665"/>
      <c r="AS28" s="1665"/>
      <c r="AT28" s="1665"/>
      <c r="AU28" s="1665"/>
      <c r="AV28" s="16"/>
      <c r="AW28" s="16"/>
      <c r="AX28" s="16"/>
      <c r="AY28" s="16"/>
      <c r="AZ28" s="16"/>
      <c r="BA28" s="1"/>
    </row>
    <row r="29" spans="1:53" s="15" customFormat="1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6"/>
      <c r="AW29" s="16"/>
      <c r="AX29" s="16"/>
      <c r="AY29" s="16"/>
      <c r="AZ29" s="16"/>
      <c r="BA29" s="1"/>
    </row>
    <row r="30" spans="1:53" ht="21.75" customHeight="1">
      <c r="A30" s="1666" t="s">
        <v>29</v>
      </c>
      <c r="B30" s="1666"/>
      <c r="C30" s="1666"/>
      <c r="D30" s="1666"/>
      <c r="E30" s="1666"/>
      <c r="F30" s="1666"/>
      <c r="G30" s="1666"/>
      <c r="H30" s="1666"/>
      <c r="I30" s="1666"/>
      <c r="J30" s="1666"/>
      <c r="K30" s="1666"/>
      <c r="L30" s="1666"/>
      <c r="M30" s="1666"/>
      <c r="N30" s="1666"/>
      <c r="O30" s="1666"/>
      <c r="P30" s="1666"/>
      <c r="Q30" s="1666"/>
      <c r="R30" s="1666"/>
      <c r="S30" s="1666"/>
      <c r="T30" s="1666"/>
      <c r="U30" s="1666"/>
      <c r="V30" s="1666"/>
      <c r="W30" s="1666"/>
      <c r="X30" s="1666"/>
      <c r="Y30" s="1666"/>
      <c r="Z30" s="1666"/>
      <c r="AA30" s="1666"/>
      <c r="AB30" s="1666"/>
      <c r="AC30" s="1666"/>
      <c r="AD30" s="1666"/>
      <c r="AE30" s="1666"/>
      <c r="AF30" s="1666"/>
      <c r="AG30" s="1666"/>
      <c r="AH30" s="1666"/>
      <c r="AI30" s="1666"/>
      <c r="AJ30" s="1666"/>
      <c r="AK30" s="1666"/>
      <c r="AL30" s="1666"/>
      <c r="AM30" s="1666"/>
      <c r="AN30" s="1666"/>
      <c r="AO30" s="1666"/>
      <c r="AP30" s="1666"/>
      <c r="AQ30" s="1666"/>
      <c r="AR30" s="1666"/>
      <c r="AS30" s="1666"/>
      <c r="AT30" s="1666"/>
      <c r="AU30" s="1666"/>
      <c r="AV30" s="1666"/>
      <c r="AW30" s="1666"/>
      <c r="AX30" s="1666"/>
      <c r="AY30" s="1666"/>
      <c r="AZ30" s="1666"/>
      <c r="BA30" s="1666"/>
    </row>
    <row r="31" spans="1:53" ht="22.5" customHeight="1">
      <c r="A31" s="1667" t="s">
        <v>7</v>
      </c>
      <c r="B31" s="1667"/>
      <c r="C31" s="1668" t="s">
        <v>30</v>
      </c>
      <c r="D31" s="1668"/>
      <c r="E31" s="1668"/>
      <c r="F31" s="1668"/>
      <c r="G31" s="1669" t="s">
        <v>266</v>
      </c>
      <c r="H31" s="1669"/>
      <c r="I31" s="1669"/>
      <c r="J31" s="1670" t="s">
        <v>31</v>
      </c>
      <c r="K31" s="1670"/>
      <c r="L31" s="1670"/>
      <c r="M31" s="1670"/>
      <c r="N31" s="1670" t="s">
        <v>32</v>
      </c>
      <c r="O31" s="1670"/>
      <c r="P31" s="1670"/>
      <c r="Q31" s="1670" t="s">
        <v>33</v>
      </c>
      <c r="R31" s="1670"/>
      <c r="S31" s="1670"/>
      <c r="T31" s="1670" t="s">
        <v>34</v>
      </c>
      <c r="U31" s="1670"/>
      <c r="V31" s="1670"/>
      <c r="W31" s="1670" t="s">
        <v>35</v>
      </c>
      <c r="X31" s="1670"/>
      <c r="Y31" s="1670"/>
      <c r="Z31" s="19"/>
      <c r="AA31" s="1671" t="s">
        <v>36</v>
      </c>
      <c r="AB31" s="1671"/>
      <c r="AC31" s="1671"/>
      <c r="AD31" s="1671"/>
      <c r="AE31" s="1671"/>
      <c r="AF31" s="1670" t="s">
        <v>258</v>
      </c>
      <c r="AG31" s="1670"/>
      <c r="AH31" s="1670"/>
      <c r="AI31" s="1670" t="s">
        <v>37</v>
      </c>
      <c r="AJ31" s="1670"/>
      <c r="AK31" s="1670"/>
      <c r="AL31" s="20"/>
      <c r="AM31" s="1672" t="s">
        <v>38</v>
      </c>
      <c r="AN31" s="1672"/>
      <c r="AO31" s="1672"/>
      <c r="AP31" s="1673" t="s">
        <v>39</v>
      </c>
      <c r="AQ31" s="1673"/>
      <c r="AR31" s="1673"/>
      <c r="AS31" s="1673"/>
      <c r="AT31" s="1673"/>
      <c r="AU31" s="1673"/>
      <c r="AV31" s="1673"/>
      <c r="AW31" s="1673"/>
      <c r="AX31" s="1670" t="s">
        <v>258</v>
      </c>
      <c r="AY31" s="1670"/>
      <c r="AZ31" s="1670"/>
      <c r="BA31" s="1670"/>
    </row>
    <row r="32" spans="1:53" ht="15.75" customHeight="1">
      <c r="A32" s="1667"/>
      <c r="B32" s="1667"/>
      <c r="C32" s="1668"/>
      <c r="D32" s="1668"/>
      <c r="E32" s="1668"/>
      <c r="F32" s="1668"/>
      <c r="G32" s="1669"/>
      <c r="H32" s="1669"/>
      <c r="I32" s="1669"/>
      <c r="J32" s="1670"/>
      <c r="K32" s="1670"/>
      <c r="L32" s="1670"/>
      <c r="M32" s="1670"/>
      <c r="N32" s="1670"/>
      <c r="O32" s="1670"/>
      <c r="P32" s="1670"/>
      <c r="Q32" s="1670"/>
      <c r="R32" s="1670"/>
      <c r="S32" s="1670"/>
      <c r="T32" s="1670"/>
      <c r="U32" s="1670"/>
      <c r="V32" s="1670"/>
      <c r="W32" s="1670"/>
      <c r="X32" s="1670"/>
      <c r="Y32" s="1670"/>
      <c r="Z32" s="19"/>
      <c r="AA32" s="1671"/>
      <c r="AB32" s="1671"/>
      <c r="AC32" s="1671"/>
      <c r="AD32" s="1671"/>
      <c r="AE32" s="1671"/>
      <c r="AF32" s="1670"/>
      <c r="AG32" s="1670"/>
      <c r="AH32" s="1670"/>
      <c r="AI32" s="1670"/>
      <c r="AJ32" s="1670"/>
      <c r="AK32" s="1670"/>
      <c r="AL32" s="21"/>
      <c r="AM32" s="1672"/>
      <c r="AN32" s="1672"/>
      <c r="AO32" s="1672"/>
      <c r="AP32" s="1673"/>
      <c r="AQ32" s="1673"/>
      <c r="AR32" s="1673"/>
      <c r="AS32" s="1673"/>
      <c r="AT32" s="1673"/>
      <c r="AU32" s="1673"/>
      <c r="AV32" s="1673"/>
      <c r="AW32" s="1673"/>
      <c r="AX32" s="1670"/>
      <c r="AY32" s="1670"/>
      <c r="AZ32" s="1670"/>
      <c r="BA32" s="1670"/>
    </row>
    <row r="33" spans="1:53" ht="54" customHeight="1">
      <c r="A33" s="1667"/>
      <c r="B33" s="1667"/>
      <c r="C33" s="1668"/>
      <c r="D33" s="1668"/>
      <c r="E33" s="1668"/>
      <c r="F33" s="1668"/>
      <c r="G33" s="1669"/>
      <c r="H33" s="1669"/>
      <c r="I33" s="1669"/>
      <c r="J33" s="1670"/>
      <c r="K33" s="1670"/>
      <c r="L33" s="1670"/>
      <c r="M33" s="1670"/>
      <c r="N33" s="1670"/>
      <c r="O33" s="1670"/>
      <c r="P33" s="1670"/>
      <c r="Q33" s="1670"/>
      <c r="R33" s="1670"/>
      <c r="S33" s="1670"/>
      <c r="T33" s="1670"/>
      <c r="U33" s="1670"/>
      <c r="V33" s="1670"/>
      <c r="W33" s="1670"/>
      <c r="X33" s="1670"/>
      <c r="Y33" s="1670"/>
      <c r="Z33" s="19"/>
      <c r="AA33" s="1674" t="s">
        <v>40</v>
      </c>
      <c r="AB33" s="1674"/>
      <c r="AC33" s="1674"/>
      <c r="AD33" s="1674"/>
      <c r="AE33" s="1674"/>
      <c r="AF33" s="1675" t="s">
        <v>255</v>
      </c>
      <c r="AG33" s="1675"/>
      <c r="AH33" s="1675"/>
      <c r="AI33" s="1675" t="s">
        <v>270</v>
      </c>
      <c r="AJ33" s="1675"/>
      <c r="AK33" s="1675"/>
      <c r="AL33" s="21"/>
      <c r="AM33" s="1672"/>
      <c r="AN33" s="1672"/>
      <c r="AO33" s="1672"/>
      <c r="AP33" s="1673"/>
      <c r="AQ33" s="1673"/>
      <c r="AR33" s="1673"/>
      <c r="AS33" s="1673"/>
      <c r="AT33" s="1673"/>
      <c r="AU33" s="1673"/>
      <c r="AV33" s="1673"/>
      <c r="AW33" s="1673"/>
      <c r="AX33" s="1670"/>
      <c r="AY33" s="1670"/>
      <c r="AZ33" s="1670"/>
      <c r="BA33" s="1670"/>
    </row>
    <row r="34" spans="1:53" ht="29.25" customHeight="1">
      <c r="A34" s="1676" t="s">
        <v>20</v>
      </c>
      <c r="B34" s="1676"/>
      <c r="C34" s="1677">
        <v>34</v>
      </c>
      <c r="D34" s="1677"/>
      <c r="E34" s="1677"/>
      <c r="F34" s="1677"/>
      <c r="G34" s="1678">
        <v>6</v>
      </c>
      <c r="H34" s="1678"/>
      <c r="I34" s="1678"/>
      <c r="J34" s="1679"/>
      <c r="K34" s="1679"/>
      <c r="L34" s="1679"/>
      <c r="M34" s="1679"/>
      <c r="N34" s="1677"/>
      <c r="O34" s="1677"/>
      <c r="P34" s="1677"/>
      <c r="Q34" s="1680"/>
      <c r="R34" s="1680"/>
      <c r="S34" s="1680"/>
      <c r="T34" s="1679">
        <v>12</v>
      </c>
      <c r="U34" s="1679"/>
      <c r="V34" s="1679"/>
      <c r="W34" s="1677">
        <f>C34+G34+J34+N34+Q34+T34</f>
        <v>52</v>
      </c>
      <c r="X34" s="1677"/>
      <c r="Y34" s="1677"/>
      <c r="Z34" s="19"/>
      <c r="AA34" s="1674" t="s">
        <v>41</v>
      </c>
      <c r="AB34" s="1674"/>
      <c r="AC34" s="1674"/>
      <c r="AD34" s="1674"/>
      <c r="AE34" s="1674"/>
      <c r="AF34" s="1675" t="s">
        <v>255</v>
      </c>
      <c r="AG34" s="1675"/>
      <c r="AH34" s="1675"/>
      <c r="AI34" s="1675" t="s">
        <v>213</v>
      </c>
      <c r="AJ34" s="1675"/>
      <c r="AK34" s="1675"/>
      <c r="AL34" s="21"/>
      <c r="AM34" s="1672"/>
      <c r="AN34" s="1672"/>
      <c r="AO34" s="1672"/>
      <c r="AP34" s="1673"/>
      <c r="AQ34" s="1673"/>
      <c r="AR34" s="1673"/>
      <c r="AS34" s="1673"/>
      <c r="AT34" s="1673"/>
      <c r="AU34" s="1673"/>
      <c r="AV34" s="1673"/>
      <c r="AW34" s="1673"/>
      <c r="AX34" s="1670"/>
      <c r="AY34" s="1670"/>
      <c r="AZ34" s="1670"/>
      <c r="BA34" s="1670"/>
    </row>
    <row r="35" spans="1:53" ht="27" customHeight="1">
      <c r="A35" s="1676" t="s">
        <v>24</v>
      </c>
      <c r="B35" s="1676"/>
      <c r="C35" s="1682" t="s">
        <v>42</v>
      </c>
      <c r="D35" s="1682"/>
      <c r="E35" s="1682"/>
      <c r="F35" s="1682"/>
      <c r="G35" s="1683">
        <v>4</v>
      </c>
      <c r="H35" s="1683"/>
      <c r="I35" s="1683"/>
      <c r="J35" s="1683" t="s">
        <v>269</v>
      </c>
      <c r="K35" s="1683"/>
      <c r="L35" s="1683"/>
      <c r="M35" s="1683"/>
      <c r="N35" s="1682" t="s">
        <v>43</v>
      </c>
      <c r="O35" s="1682"/>
      <c r="P35" s="1682"/>
      <c r="Q35" s="1683">
        <v>1</v>
      </c>
      <c r="R35" s="1683"/>
      <c r="S35" s="1683"/>
      <c r="T35" s="1681" t="s">
        <v>80</v>
      </c>
      <c r="U35" s="1681"/>
      <c r="V35" s="1681"/>
      <c r="W35" s="1681" t="s">
        <v>212</v>
      </c>
      <c r="X35" s="1681"/>
      <c r="Y35" s="1681"/>
      <c r="Z35" s="19"/>
      <c r="AA35" s="1674"/>
      <c r="AB35" s="1674"/>
      <c r="AC35" s="1674"/>
      <c r="AD35" s="1674"/>
      <c r="AE35" s="1674"/>
      <c r="AF35" s="1675"/>
      <c r="AG35" s="1675"/>
      <c r="AH35" s="1675"/>
      <c r="AI35" s="1675"/>
      <c r="AJ35" s="1675"/>
      <c r="AK35" s="1675"/>
      <c r="AL35" s="22"/>
      <c r="AM35" s="1675" t="s">
        <v>41</v>
      </c>
      <c r="AN35" s="1675"/>
      <c r="AO35" s="1675"/>
      <c r="AP35" s="1684" t="s">
        <v>45</v>
      </c>
      <c r="AQ35" s="1684"/>
      <c r="AR35" s="1684"/>
      <c r="AS35" s="1684"/>
      <c r="AT35" s="1684"/>
      <c r="AU35" s="1684"/>
      <c r="AV35" s="1684"/>
      <c r="AW35" s="1684"/>
      <c r="AX35" s="1684" t="s">
        <v>255</v>
      </c>
      <c r="AY35" s="1684"/>
      <c r="AZ35" s="1684"/>
      <c r="BA35" s="1684"/>
    </row>
    <row r="36" spans="1:53" ht="31.5" customHeight="1">
      <c r="A36" s="1677" t="s">
        <v>46</v>
      </c>
      <c r="B36" s="1677"/>
      <c r="C36" s="1685" t="s">
        <v>268</v>
      </c>
      <c r="D36" s="1685"/>
      <c r="E36" s="1685"/>
      <c r="F36" s="1685"/>
      <c r="G36" s="1686" t="s">
        <v>267</v>
      </c>
      <c r="H36" s="1686"/>
      <c r="I36" s="1686"/>
      <c r="J36" s="1683" t="s">
        <v>269</v>
      </c>
      <c r="K36" s="1683"/>
      <c r="L36" s="1683"/>
      <c r="M36" s="1683"/>
      <c r="N36" s="1687" t="s">
        <v>43</v>
      </c>
      <c r="O36" s="1687"/>
      <c r="P36" s="1687"/>
      <c r="Q36" s="1677">
        <v>1</v>
      </c>
      <c r="R36" s="1677"/>
      <c r="S36" s="1677"/>
      <c r="T36" s="1686" t="s">
        <v>47</v>
      </c>
      <c r="U36" s="1686"/>
      <c r="V36" s="1686"/>
      <c r="W36" s="1686" t="s">
        <v>48</v>
      </c>
      <c r="X36" s="1686"/>
      <c r="Y36" s="1686"/>
      <c r="Z36" s="19"/>
      <c r="AA36" s="1688"/>
      <c r="AB36" s="1688"/>
      <c r="AC36" s="1688"/>
      <c r="AD36" s="1688"/>
      <c r="AE36" s="1688"/>
      <c r="AF36" s="1689"/>
      <c r="AG36" s="1689"/>
      <c r="AH36" s="1689"/>
      <c r="AI36" s="1689"/>
      <c r="AJ36" s="1689"/>
      <c r="AK36" s="1689"/>
      <c r="AL36" s="23"/>
      <c r="AM36" s="1675"/>
      <c r="AN36" s="1675"/>
      <c r="AO36" s="1675"/>
      <c r="AP36" s="1684"/>
      <c r="AQ36" s="1684"/>
      <c r="AR36" s="1684"/>
      <c r="AS36" s="1684"/>
      <c r="AT36" s="1684"/>
      <c r="AU36" s="1684"/>
      <c r="AV36" s="1684"/>
      <c r="AW36" s="1684"/>
      <c r="AX36" s="1684"/>
      <c r="AY36" s="1684"/>
      <c r="AZ36" s="1684"/>
      <c r="BA36" s="1684"/>
    </row>
    <row r="37" spans="1:53" ht="19.5" customHeight="1">
      <c r="A37" s="1690"/>
      <c r="B37" s="1690"/>
      <c r="C37" s="1691"/>
      <c r="D37" s="1691"/>
      <c r="E37" s="1691"/>
      <c r="F37" s="1691"/>
      <c r="G37" s="1690"/>
      <c r="H37" s="1690"/>
      <c r="I37" s="1690"/>
      <c r="J37" s="1690"/>
      <c r="K37" s="1690"/>
      <c r="L37" s="1690"/>
      <c r="M37" s="1690"/>
      <c r="N37" s="1691"/>
      <c r="O37" s="1691"/>
      <c r="P37" s="1691"/>
      <c r="Q37" s="1692"/>
      <c r="R37" s="1692"/>
      <c r="S37" s="1692"/>
      <c r="T37" s="1693"/>
      <c r="U37" s="1693"/>
      <c r="V37" s="1693"/>
      <c r="W37" s="1693"/>
      <c r="X37" s="1693"/>
      <c r="Y37" s="1693"/>
      <c r="Z37" s="19"/>
      <c r="AA37" s="1694"/>
      <c r="AB37" s="1694"/>
      <c r="AC37" s="1694"/>
      <c r="AD37" s="1694"/>
      <c r="AE37" s="1694"/>
      <c r="AF37" s="1694"/>
      <c r="AG37" s="1694"/>
      <c r="AH37" s="1694"/>
      <c r="AI37" s="1694"/>
      <c r="AJ37" s="1694"/>
      <c r="AK37" s="1694"/>
      <c r="AL37" s="22"/>
      <c r="AM37" s="1695"/>
      <c r="AN37" s="1695"/>
      <c r="AO37" s="1695"/>
      <c r="AP37" s="1696"/>
      <c r="AQ37" s="1696"/>
      <c r="AR37" s="1696"/>
      <c r="AS37" s="1696"/>
      <c r="AT37" s="1696"/>
      <c r="AU37" s="1696"/>
      <c r="AV37" s="1696"/>
      <c r="AW37" s="1696"/>
      <c r="AX37" s="1696"/>
      <c r="AY37" s="1696"/>
      <c r="AZ37" s="1696"/>
      <c r="BA37" s="1696"/>
    </row>
    <row r="38" spans="1:53" ht="21.75" customHeight="1">
      <c r="A38" s="1699"/>
      <c r="B38" s="1699"/>
      <c r="C38" s="1691"/>
      <c r="D38" s="1691"/>
      <c r="E38" s="1691"/>
      <c r="F38" s="1691"/>
      <c r="G38" s="1690"/>
      <c r="H38" s="1690"/>
      <c r="I38" s="1690"/>
      <c r="J38" s="1700"/>
      <c r="K38" s="1700"/>
      <c r="L38" s="1700"/>
      <c r="M38" s="1700"/>
      <c r="N38" s="1691"/>
      <c r="O38" s="1691"/>
      <c r="P38" s="1691"/>
      <c r="Q38" s="1692"/>
      <c r="R38" s="1692"/>
      <c r="S38" s="1692"/>
      <c r="T38" s="1690"/>
      <c r="U38" s="1690"/>
      <c r="V38" s="1690"/>
      <c r="W38" s="1693"/>
      <c r="X38" s="1693"/>
      <c r="Y38" s="1693"/>
      <c r="Z38" s="19"/>
      <c r="AA38" s="1694"/>
      <c r="AB38" s="1694"/>
      <c r="AC38" s="1694"/>
      <c r="AD38" s="1694"/>
      <c r="AE38" s="1694"/>
      <c r="AF38" s="1694"/>
      <c r="AG38" s="1694"/>
      <c r="AH38" s="1694"/>
      <c r="AI38" s="1694"/>
      <c r="AJ38" s="1694"/>
      <c r="AK38" s="1694"/>
      <c r="AL38" s="22"/>
      <c r="AM38" s="1697"/>
      <c r="AN38" s="1697"/>
      <c r="AO38" s="1697"/>
      <c r="AP38" s="1698"/>
      <c r="AQ38" s="1698"/>
      <c r="AR38" s="1698"/>
      <c r="AS38" s="1698"/>
      <c r="AT38" s="1698"/>
      <c r="AU38" s="1698"/>
      <c r="AV38" s="1698"/>
      <c r="AW38" s="1698"/>
      <c r="AX38" s="1698"/>
      <c r="AY38" s="1698"/>
      <c r="AZ38" s="1698"/>
      <c r="BA38" s="1698"/>
    </row>
  </sheetData>
  <sheetProtection selectLockedCells="1" selectUnlockedCells="1"/>
  <mergeCells count="113">
    <mergeCell ref="AX38:BA38"/>
    <mergeCell ref="A38:B38"/>
    <mergeCell ref="C38:F38"/>
    <mergeCell ref="G38:I38"/>
    <mergeCell ref="J38:M38"/>
    <mergeCell ref="N38:P38"/>
    <mergeCell ref="Q38:S38"/>
    <mergeCell ref="T37:V37"/>
    <mergeCell ref="W37:Y37"/>
    <mergeCell ref="AA37:AK38"/>
    <mergeCell ref="AM37:AO37"/>
    <mergeCell ref="AP37:AW37"/>
    <mergeCell ref="AX37:BA37"/>
    <mergeCell ref="T38:V38"/>
    <mergeCell ref="W38:Y38"/>
    <mergeCell ref="AM38:AO38"/>
    <mergeCell ref="AP38:AW38"/>
    <mergeCell ref="W36:Y36"/>
    <mergeCell ref="AA36:AE36"/>
    <mergeCell ref="AF36:AH36"/>
    <mergeCell ref="AI36:AK36"/>
    <mergeCell ref="A37:B37"/>
    <mergeCell ref="C37:F37"/>
    <mergeCell ref="G37:I37"/>
    <mergeCell ref="J37:M37"/>
    <mergeCell ref="N37:P37"/>
    <mergeCell ref="Q37:S37"/>
    <mergeCell ref="AM35:AO36"/>
    <mergeCell ref="AP35:AW36"/>
    <mergeCell ref="AX35:BA36"/>
    <mergeCell ref="A36:B36"/>
    <mergeCell ref="C36:F36"/>
    <mergeCell ref="G36:I36"/>
    <mergeCell ref="J36:M36"/>
    <mergeCell ref="N36:P36"/>
    <mergeCell ref="Q36:S36"/>
    <mergeCell ref="T36:V36"/>
    <mergeCell ref="A35:B35"/>
    <mergeCell ref="C35:F35"/>
    <mergeCell ref="G35:I35"/>
    <mergeCell ref="J35:M35"/>
    <mergeCell ref="N35:P35"/>
    <mergeCell ref="Q35:S35"/>
    <mergeCell ref="T34:V34"/>
    <mergeCell ref="W34:Y34"/>
    <mergeCell ref="AA34:AE35"/>
    <mergeCell ref="AF34:AH35"/>
    <mergeCell ref="AI34:AK35"/>
    <mergeCell ref="T35:V35"/>
    <mergeCell ref="W35:Y35"/>
    <mergeCell ref="AX31:BA34"/>
    <mergeCell ref="AA33:AE33"/>
    <mergeCell ref="AF33:AH33"/>
    <mergeCell ref="AI33:AK33"/>
    <mergeCell ref="A34:B34"/>
    <mergeCell ref="C34:F34"/>
    <mergeCell ref="G34:I34"/>
    <mergeCell ref="J34:M34"/>
    <mergeCell ref="N34:P34"/>
    <mergeCell ref="Q34:S34"/>
    <mergeCell ref="W31:Y33"/>
    <mergeCell ref="AA31:AE32"/>
    <mergeCell ref="AF31:AH32"/>
    <mergeCell ref="AI31:AK32"/>
    <mergeCell ref="AM31:AO34"/>
    <mergeCell ref="AP31:AW34"/>
    <mergeCell ref="AW23:BA23"/>
    <mergeCell ref="A28:AU28"/>
    <mergeCell ref="A30:BA30"/>
    <mergeCell ref="A31:B33"/>
    <mergeCell ref="C31:F33"/>
    <mergeCell ref="G31:I33"/>
    <mergeCell ref="J31:M33"/>
    <mergeCell ref="N31:P33"/>
    <mergeCell ref="Q31:S33"/>
    <mergeCell ref="T31:V33"/>
    <mergeCell ref="F23:I23"/>
    <mergeCell ref="J23:M23"/>
    <mergeCell ref="N23:R23"/>
    <mergeCell ref="AB23:AE23"/>
    <mergeCell ref="AF23:AI23"/>
    <mergeCell ref="AS23:AV23"/>
    <mergeCell ref="P12:AM12"/>
    <mergeCell ref="AN12:BA13"/>
    <mergeCell ref="P13:AM14"/>
    <mergeCell ref="AN14:BA16"/>
    <mergeCell ref="P15:AM15"/>
    <mergeCell ref="P16:AM16"/>
    <mergeCell ref="AN7:BA7"/>
    <mergeCell ref="A8:O8"/>
    <mergeCell ref="AN8:BA9"/>
    <mergeCell ref="A10:O10"/>
    <mergeCell ref="P10:AM10"/>
    <mergeCell ref="AN10:BA11"/>
    <mergeCell ref="P11:AA11"/>
    <mergeCell ref="A7:O7"/>
    <mergeCell ref="A2:O2"/>
    <mergeCell ref="P2:AN2"/>
    <mergeCell ref="A3:O3"/>
    <mergeCell ref="A4:O4"/>
    <mergeCell ref="P4:AM4"/>
    <mergeCell ref="AN4:BA6"/>
    <mergeCell ref="A5:O5"/>
    <mergeCell ref="P17:AM17"/>
    <mergeCell ref="S23:W23"/>
    <mergeCell ref="X23:AA23"/>
    <mergeCell ref="AJ23:AN23"/>
    <mergeCell ref="AO23:AR23"/>
    <mergeCell ref="AS26:BA26"/>
    <mergeCell ref="AN19:BD20"/>
    <mergeCell ref="A21:BA21"/>
    <mergeCell ref="A23:A24"/>
    <mergeCell ref="B23:E23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3"/>
  <sheetViews>
    <sheetView view="pageBreakPreview" zoomScale="80" zoomScaleNormal="50" zoomScaleSheetLayoutView="80" zoomScalePageLayoutView="0" workbookViewId="0" topLeftCell="A164">
      <selection activeCell="G175" sqref="G175"/>
    </sheetView>
  </sheetViews>
  <sheetFormatPr defaultColWidth="9.00390625" defaultRowHeight="12.75"/>
  <cols>
    <col min="1" max="1" width="13.75390625" style="25" customWidth="1"/>
    <col min="2" max="2" width="75.25390625" style="26" customWidth="1"/>
    <col min="3" max="3" width="5.875" style="27" customWidth="1"/>
    <col min="4" max="4" width="9.75390625" style="28" customWidth="1"/>
    <col min="5" max="5" width="5.25390625" style="28" customWidth="1"/>
    <col min="6" max="6" width="5.125" style="27" customWidth="1"/>
    <col min="7" max="7" width="11.00390625" style="27" customWidth="1"/>
    <col min="8" max="8" width="10.125" style="27" customWidth="1"/>
    <col min="9" max="9" width="9.00390625" style="26" customWidth="1"/>
    <col min="10" max="10" width="8.25390625" style="26" customWidth="1"/>
    <col min="11" max="11" width="6.75390625" style="26" customWidth="1"/>
    <col min="12" max="13" width="7.375" style="26" customWidth="1"/>
    <col min="14" max="14" width="7.125" style="26" customWidth="1"/>
    <col min="15" max="15" width="7.625" style="26" customWidth="1"/>
    <col min="16" max="16" width="6.625" style="26" customWidth="1"/>
    <col min="17" max="17" width="9.25390625" style="26" customWidth="1"/>
    <col min="18" max="18" width="7.75390625" style="26" customWidth="1"/>
    <col min="19" max="19" width="7.875" style="26" customWidth="1"/>
    <col min="20" max="25" width="0" style="26" hidden="1" customWidth="1"/>
    <col min="26" max="26" width="7.125" style="26" customWidth="1"/>
    <col min="27" max="16384" width="9.125" style="26" customWidth="1"/>
  </cols>
  <sheetData>
    <row r="1" spans="1:25" s="29" customFormat="1" ht="19.5" thickBot="1">
      <c r="A1" s="1782" t="s">
        <v>238</v>
      </c>
      <c r="B1" s="1783"/>
      <c r="C1" s="1783"/>
      <c r="D1" s="1783"/>
      <c r="E1" s="1783"/>
      <c r="F1" s="1783"/>
      <c r="G1" s="1783"/>
      <c r="H1" s="1783"/>
      <c r="I1" s="1783"/>
      <c r="J1" s="1783"/>
      <c r="K1" s="1783"/>
      <c r="L1" s="1783"/>
      <c r="M1" s="1783"/>
      <c r="N1" s="1784"/>
      <c r="O1" s="1784"/>
      <c r="P1" s="1784"/>
      <c r="Q1" s="1784"/>
      <c r="R1" s="1784"/>
      <c r="S1" s="1784"/>
      <c r="T1" s="1784"/>
      <c r="U1" s="1784"/>
      <c r="V1" s="1784"/>
      <c r="W1" s="1784"/>
      <c r="X1" s="1784"/>
      <c r="Y1" s="1785"/>
    </row>
    <row r="2" spans="1:25" s="29" customFormat="1" ht="39.75" customHeight="1" thickBot="1">
      <c r="A2" s="1804" t="s">
        <v>49</v>
      </c>
      <c r="B2" s="1805" t="s">
        <v>50</v>
      </c>
      <c r="C2" s="1786" t="s">
        <v>117</v>
      </c>
      <c r="D2" s="1787"/>
      <c r="E2" s="1787"/>
      <c r="F2" s="1788"/>
      <c r="G2" s="1758" t="s">
        <v>51</v>
      </c>
      <c r="H2" s="1796" t="s">
        <v>52</v>
      </c>
      <c r="I2" s="1796"/>
      <c r="J2" s="1796"/>
      <c r="K2" s="1796"/>
      <c r="L2" s="1796"/>
      <c r="M2" s="30"/>
      <c r="N2" s="1797" t="s">
        <v>53</v>
      </c>
      <c r="O2" s="1798"/>
      <c r="P2" s="1798"/>
      <c r="Q2" s="1798"/>
      <c r="R2" s="1798"/>
      <c r="S2" s="1798"/>
      <c r="T2" s="1798"/>
      <c r="U2" s="1798"/>
      <c r="V2" s="1798"/>
      <c r="W2" s="1798"/>
      <c r="X2" s="1798"/>
      <c r="Y2" s="1799"/>
    </row>
    <row r="3" spans="1:25" s="29" customFormat="1" ht="12.75" customHeight="1" thickBot="1">
      <c r="A3" s="1804"/>
      <c r="B3" s="1805"/>
      <c r="C3" s="1789" t="s">
        <v>118</v>
      </c>
      <c r="D3" s="1789" t="s">
        <v>119</v>
      </c>
      <c r="E3" s="1790" t="s">
        <v>120</v>
      </c>
      <c r="F3" s="1791"/>
      <c r="G3" s="1759"/>
      <c r="H3" s="1724" t="s">
        <v>54</v>
      </c>
      <c r="I3" s="1813" t="s">
        <v>55</v>
      </c>
      <c r="J3" s="1813"/>
      <c r="K3" s="1813"/>
      <c r="L3" s="1813"/>
      <c r="M3" s="1800" t="s">
        <v>56</v>
      </c>
      <c r="N3" s="1725" t="s">
        <v>57</v>
      </c>
      <c r="O3" s="1725"/>
      <c r="P3" s="1725"/>
      <c r="Q3" s="1725" t="s">
        <v>58</v>
      </c>
      <c r="R3" s="1725"/>
      <c r="S3" s="1725"/>
      <c r="T3" s="1725" t="s">
        <v>59</v>
      </c>
      <c r="U3" s="1725"/>
      <c r="V3" s="1725"/>
      <c r="W3" s="1725" t="s">
        <v>60</v>
      </c>
      <c r="X3" s="1725"/>
      <c r="Y3" s="1725"/>
    </row>
    <row r="4" spans="1:25" s="29" customFormat="1" ht="32.25" customHeight="1" thickBot="1">
      <c r="A4" s="1804"/>
      <c r="B4" s="1805"/>
      <c r="C4" s="1733"/>
      <c r="D4" s="1733"/>
      <c r="E4" s="1792"/>
      <c r="F4" s="1793"/>
      <c r="G4" s="1759"/>
      <c r="H4" s="1724"/>
      <c r="I4" s="1718" t="s">
        <v>61</v>
      </c>
      <c r="J4" s="1718" t="s">
        <v>62</v>
      </c>
      <c r="K4" s="1718" t="s">
        <v>63</v>
      </c>
      <c r="L4" s="1718" t="s">
        <v>64</v>
      </c>
      <c r="M4" s="1800"/>
      <c r="N4" s="1725"/>
      <c r="O4" s="1725"/>
      <c r="P4" s="1725"/>
      <c r="Q4" s="1725"/>
      <c r="R4" s="1725"/>
      <c r="S4" s="1725"/>
      <c r="T4" s="1725"/>
      <c r="U4" s="1725"/>
      <c r="V4" s="1725"/>
      <c r="W4" s="1725"/>
      <c r="X4" s="1725"/>
      <c r="Y4" s="1725"/>
    </row>
    <row r="5" spans="1:25" s="29" customFormat="1" ht="19.5" thickBot="1">
      <c r="A5" s="1804"/>
      <c r="B5" s="1805"/>
      <c r="C5" s="1733"/>
      <c r="D5" s="1733"/>
      <c r="E5" s="1732" t="s">
        <v>121</v>
      </c>
      <c r="F5" s="1735" t="s">
        <v>122</v>
      </c>
      <c r="G5" s="1759"/>
      <c r="H5" s="1724"/>
      <c r="I5" s="1718"/>
      <c r="J5" s="1718"/>
      <c r="K5" s="1718"/>
      <c r="L5" s="1718"/>
      <c r="M5" s="1800"/>
      <c r="N5" s="31">
        <v>1</v>
      </c>
      <c r="O5" s="32">
        <v>2</v>
      </c>
      <c r="P5" s="33">
        <v>3</v>
      </c>
      <c r="Q5" s="34">
        <v>4</v>
      </c>
      <c r="R5" s="32">
        <v>5</v>
      </c>
      <c r="S5" s="33">
        <v>6</v>
      </c>
      <c r="T5" s="34">
        <v>7</v>
      </c>
      <c r="U5" s="32">
        <v>8</v>
      </c>
      <c r="V5" s="33">
        <v>9</v>
      </c>
      <c r="W5" s="34">
        <v>10</v>
      </c>
      <c r="X5" s="32">
        <v>11</v>
      </c>
      <c r="Y5" s="33">
        <v>12</v>
      </c>
    </row>
    <row r="6" spans="1:25" s="29" customFormat="1" ht="19.5" thickBot="1">
      <c r="A6" s="1804"/>
      <c r="B6" s="1805"/>
      <c r="C6" s="1733"/>
      <c r="D6" s="1733"/>
      <c r="E6" s="1733"/>
      <c r="F6" s="1736"/>
      <c r="G6" s="1759"/>
      <c r="H6" s="1724"/>
      <c r="I6" s="1718"/>
      <c r="J6" s="1718"/>
      <c r="K6" s="1718"/>
      <c r="L6" s="1718"/>
      <c r="M6" s="1800"/>
      <c r="N6" s="1725" t="s">
        <v>65</v>
      </c>
      <c r="O6" s="1725"/>
      <c r="P6" s="1725"/>
      <c r="Q6" s="1725"/>
      <c r="R6" s="1725"/>
      <c r="S6" s="1725"/>
      <c r="T6" s="1725"/>
      <c r="U6" s="1725"/>
      <c r="V6" s="1725"/>
      <c r="W6" s="1725"/>
      <c r="X6" s="1725"/>
      <c r="Y6" s="1725"/>
    </row>
    <row r="7" spans="1:25" s="29" customFormat="1" ht="18.75">
      <c r="A7" s="1804"/>
      <c r="B7" s="1805"/>
      <c r="C7" s="1734"/>
      <c r="D7" s="1734"/>
      <c r="E7" s="1734"/>
      <c r="F7" s="1737"/>
      <c r="G7" s="1760"/>
      <c r="H7" s="1724"/>
      <c r="I7" s="1718"/>
      <c r="J7" s="1718"/>
      <c r="K7" s="1718"/>
      <c r="L7" s="1718"/>
      <c r="M7" s="1800"/>
      <c r="N7" s="31">
        <v>15</v>
      </c>
      <c r="O7" s="32">
        <v>9</v>
      </c>
      <c r="P7" s="33">
        <v>9</v>
      </c>
      <c r="Q7" s="34">
        <v>15</v>
      </c>
      <c r="R7" s="32">
        <v>9</v>
      </c>
      <c r="S7" s="33">
        <v>8</v>
      </c>
      <c r="T7" s="34">
        <v>15</v>
      </c>
      <c r="U7" s="32">
        <v>9</v>
      </c>
      <c r="V7" s="33">
        <v>9</v>
      </c>
      <c r="W7" s="34">
        <v>15</v>
      </c>
      <c r="X7" s="32">
        <v>9</v>
      </c>
      <c r="Y7" s="33">
        <v>8</v>
      </c>
    </row>
    <row r="8" spans="1:25" s="29" customFormat="1" ht="19.5" thickBot="1">
      <c r="A8" s="35">
        <v>1</v>
      </c>
      <c r="B8" s="36">
        <v>2</v>
      </c>
      <c r="C8" s="37">
        <v>3</v>
      </c>
      <c r="D8" s="37">
        <v>4</v>
      </c>
      <c r="E8" s="258">
        <v>5</v>
      </c>
      <c r="F8" s="38">
        <v>6</v>
      </c>
      <c r="G8" s="39">
        <v>7</v>
      </c>
      <c r="H8" s="40">
        <v>8</v>
      </c>
      <c r="I8" s="37">
        <v>9</v>
      </c>
      <c r="J8" s="37">
        <v>10</v>
      </c>
      <c r="K8" s="37">
        <v>11</v>
      </c>
      <c r="L8" s="37">
        <v>12</v>
      </c>
      <c r="M8" s="38">
        <v>13</v>
      </c>
      <c r="N8" s="41">
        <v>14</v>
      </c>
      <c r="O8" s="42">
        <v>15</v>
      </c>
      <c r="P8" s="44">
        <v>16</v>
      </c>
      <c r="Q8" s="43">
        <v>17</v>
      </c>
      <c r="R8" s="42">
        <v>18</v>
      </c>
      <c r="S8" s="44">
        <v>19</v>
      </c>
      <c r="T8" s="43">
        <v>21</v>
      </c>
      <c r="U8" s="42">
        <v>22</v>
      </c>
      <c r="V8" s="44">
        <v>23</v>
      </c>
      <c r="W8" s="43">
        <v>24</v>
      </c>
      <c r="X8" s="42">
        <v>25</v>
      </c>
      <c r="Y8" s="44">
        <v>26</v>
      </c>
    </row>
    <row r="9" spans="1:25" s="29" customFormat="1" ht="23.25" customHeight="1" thickBot="1">
      <c r="A9" s="1811" t="s">
        <v>163</v>
      </c>
      <c r="B9" s="1811"/>
      <c r="C9" s="1811"/>
      <c r="D9" s="1811"/>
      <c r="E9" s="1811"/>
      <c r="F9" s="1811"/>
      <c r="G9" s="1811"/>
      <c r="H9" s="1811"/>
      <c r="I9" s="1811"/>
      <c r="J9" s="1811"/>
      <c r="K9" s="1811"/>
      <c r="L9" s="1811"/>
      <c r="M9" s="1811"/>
      <c r="N9" s="1812"/>
      <c r="O9" s="1812"/>
      <c r="P9" s="1812"/>
      <c r="Q9" s="1812"/>
      <c r="R9" s="1812"/>
      <c r="S9" s="1812"/>
      <c r="T9" s="1812"/>
      <c r="U9" s="1812"/>
      <c r="V9" s="1812"/>
      <c r="W9" s="1812"/>
      <c r="X9" s="1812"/>
      <c r="Y9" s="1812"/>
    </row>
    <row r="10" spans="1:25" s="29" customFormat="1" ht="21.75" customHeight="1" thickBot="1">
      <c r="A10" s="1720" t="s">
        <v>116</v>
      </c>
      <c r="B10" s="1721"/>
      <c r="C10" s="1721"/>
      <c r="D10" s="1721"/>
      <c r="E10" s="1721"/>
      <c r="F10" s="1721"/>
      <c r="G10" s="1721"/>
      <c r="H10" s="1721"/>
      <c r="I10" s="1721"/>
      <c r="J10" s="1721"/>
      <c r="K10" s="1721"/>
      <c r="L10" s="1721"/>
      <c r="M10" s="1721"/>
      <c r="N10" s="1722"/>
      <c r="O10" s="1722"/>
      <c r="P10" s="1722"/>
      <c r="Q10" s="1722"/>
      <c r="R10" s="1722"/>
      <c r="S10" s="1722"/>
      <c r="T10" s="1722"/>
      <c r="U10" s="1722"/>
      <c r="V10" s="1722"/>
      <c r="W10" s="1722"/>
      <c r="X10" s="1722"/>
      <c r="Y10" s="1723"/>
    </row>
    <row r="11" spans="1:28" s="29" customFormat="1" ht="24" customHeight="1">
      <c r="A11" s="259" t="s">
        <v>123</v>
      </c>
      <c r="B11" s="296" t="s">
        <v>215</v>
      </c>
      <c r="C11" s="297" t="s">
        <v>66</v>
      </c>
      <c r="D11" s="45"/>
      <c r="E11" s="266"/>
      <c r="F11" s="298"/>
      <c r="G11" s="309">
        <f>G12+G14</f>
        <v>6.5</v>
      </c>
      <c r="H11" s="307">
        <f>G11*30</f>
        <v>195</v>
      </c>
      <c r="I11" s="46"/>
      <c r="J11" s="46"/>
      <c r="K11" s="46"/>
      <c r="L11" s="46"/>
      <c r="M11" s="47"/>
      <c r="N11" s="305"/>
      <c r="O11" s="283"/>
      <c r="P11" s="343"/>
      <c r="Q11" s="284"/>
      <c r="R11" s="285"/>
      <c r="S11" s="285"/>
      <c r="T11" s="284"/>
      <c r="U11" s="285"/>
      <c r="V11" s="286"/>
      <c r="W11" s="284"/>
      <c r="X11" s="285"/>
      <c r="Y11" s="286"/>
      <c r="AA11" s="29" t="s">
        <v>57</v>
      </c>
      <c r="AB11" s="759">
        <f>G18+G22+G24</f>
        <v>7</v>
      </c>
    </row>
    <row r="12" spans="1:28" s="29" customFormat="1" ht="24" customHeight="1">
      <c r="A12" s="260"/>
      <c r="B12" s="289" t="s">
        <v>78</v>
      </c>
      <c r="C12" s="86"/>
      <c r="D12" s="80"/>
      <c r="E12" s="50"/>
      <c r="F12" s="88"/>
      <c r="G12" s="310">
        <v>5</v>
      </c>
      <c r="H12" s="282">
        <f>G12*30</f>
        <v>150</v>
      </c>
      <c r="I12" s="290"/>
      <c r="J12" s="290"/>
      <c r="K12" s="290"/>
      <c r="L12" s="290"/>
      <c r="M12" s="299"/>
      <c r="N12" s="302"/>
      <c r="O12" s="53"/>
      <c r="P12" s="55"/>
      <c r="Q12" s="342"/>
      <c r="R12" s="288"/>
      <c r="S12" s="288"/>
      <c r="T12" s="284"/>
      <c r="U12" s="285"/>
      <c r="V12" s="286"/>
      <c r="W12" s="284"/>
      <c r="X12" s="285"/>
      <c r="Y12" s="286"/>
      <c r="AA12" s="29" t="s">
        <v>58</v>
      </c>
      <c r="AB12" s="759">
        <f>G14</f>
        <v>1.5</v>
      </c>
    </row>
    <row r="13" spans="1:25" s="29" customFormat="1" ht="24" customHeight="1">
      <c r="A13" s="260"/>
      <c r="B13" s="365" t="s">
        <v>72</v>
      </c>
      <c r="C13" s="86"/>
      <c r="D13" s="80"/>
      <c r="E13" s="50"/>
      <c r="F13" s="88"/>
      <c r="G13" s="310"/>
      <c r="H13" s="282"/>
      <c r="I13" s="291"/>
      <c r="J13" s="291"/>
      <c r="K13" s="291"/>
      <c r="L13" s="291"/>
      <c r="M13" s="300"/>
      <c r="N13" s="646" t="s">
        <v>73</v>
      </c>
      <c r="O13" s="646" t="s">
        <v>73</v>
      </c>
      <c r="P13" s="646" t="s">
        <v>73</v>
      </c>
      <c r="Q13" s="646" t="s">
        <v>73</v>
      </c>
      <c r="R13" s="646" t="s">
        <v>73</v>
      </c>
      <c r="S13" s="288"/>
      <c r="T13" s="284"/>
      <c r="U13" s="285"/>
      <c r="V13" s="286"/>
      <c r="W13" s="284"/>
      <c r="X13" s="285"/>
      <c r="Y13" s="286"/>
    </row>
    <row r="14" spans="1:25" s="29" customFormat="1" ht="24" customHeight="1">
      <c r="A14" s="260"/>
      <c r="B14" s="365" t="s">
        <v>79</v>
      </c>
      <c r="C14" s="86"/>
      <c r="D14" s="80">
        <v>6</v>
      </c>
      <c r="E14" s="50"/>
      <c r="F14" s="88"/>
      <c r="G14" s="310">
        <v>1.5</v>
      </c>
      <c r="H14" s="282">
        <f>G14*30</f>
        <v>45</v>
      </c>
      <c r="I14" s="291">
        <f>SUM(J14:L14)</f>
        <v>16</v>
      </c>
      <c r="J14" s="291"/>
      <c r="K14" s="291"/>
      <c r="L14" s="291">
        <v>16</v>
      </c>
      <c r="M14" s="300">
        <f>H14-I14</f>
        <v>29</v>
      </c>
      <c r="N14" s="302"/>
      <c r="O14" s="53"/>
      <c r="P14" s="55"/>
      <c r="Q14" s="342"/>
      <c r="R14" s="288"/>
      <c r="S14" s="288">
        <v>2</v>
      </c>
      <c r="T14" s="284"/>
      <c r="U14" s="285"/>
      <c r="V14" s="286"/>
      <c r="W14" s="284"/>
      <c r="X14" s="285"/>
      <c r="Y14" s="286"/>
    </row>
    <row r="15" spans="1:25" s="29" customFormat="1" ht="22.5" customHeight="1">
      <c r="A15" s="48" t="s">
        <v>124</v>
      </c>
      <c r="B15" s="121" t="s">
        <v>68</v>
      </c>
      <c r="C15" s="86" t="s">
        <v>66</v>
      </c>
      <c r="D15" s="49"/>
      <c r="E15" s="50"/>
      <c r="F15" s="88"/>
      <c r="G15" s="311">
        <v>4.5</v>
      </c>
      <c r="H15" s="282">
        <f>G15*30</f>
        <v>135</v>
      </c>
      <c r="I15" s="51"/>
      <c r="J15" s="51"/>
      <c r="K15" s="51"/>
      <c r="L15" s="51"/>
      <c r="M15" s="52"/>
      <c r="N15" s="303"/>
      <c r="O15" s="53"/>
      <c r="P15" s="55"/>
      <c r="Q15" s="79"/>
      <c r="R15" s="53"/>
      <c r="S15" s="53"/>
      <c r="T15" s="56"/>
      <c r="U15" s="57"/>
      <c r="V15" s="58"/>
      <c r="W15" s="59"/>
      <c r="X15" s="57"/>
      <c r="Y15" s="58"/>
    </row>
    <row r="16" spans="1:25" s="29" customFormat="1" ht="22.5" customHeight="1">
      <c r="A16" s="48" t="s">
        <v>125</v>
      </c>
      <c r="B16" s="169" t="s">
        <v>70</v>
      </c>
      <c r="C16" s="86"/>
      <c r="D16" s="60"/>
      <c r="E16" s="61"/>
      <c r="F16" s="292"/>
      <c r="G16" s="310">
        <v>3</v>
      </c>
      <c r="H16" s="282">
        <f aca="true" t="shared" si="0" ref="H16:H23">G16*30</f>
        <v>90</v>
      </c>
      <c r="I16" s="62"/>
      <c r="J16" s="63"/>
      <c r="K16" s="63"/>
      <c r="L16" s="63"/>
      <c r="M16" s="64"/>
      <c r="N16" s="302"/>
      <c r="O16" s="53"/>
      <c r="P16" s="55"/>
      <c r="Q16" s="79"/>
      <c r="R16" s="53"/>
      <c r="S16" s="53"/>
      <c r="T16" s="56"/>
      <c r="U16" s="57"/>
      <c r="V16" s="58"/>
      <c r="W16" s="59"/>
      <c r="X16" s="57"/>
      <c r="Y16" s="58"/>
    </row>
    <row r="17" spans="1:25" s="29" customFormat="1" ht="20.25" customHeight="1">
      <c r="A17" s="48"/>
      <c r="B17" s="87" t="s">
        <v>71</v>
      </c>
      <c r="C17" s="293"/>
      <c r="D17" s="65"/>
      <c r="E17" s="50"/>
      <c r="F17" s="292"/>
      <c r="G17" s="311">
        <v>2</v>
      </c>
      <c r="H17" s="282">
        <f t="shared" si="0"/>
        <v>60</v>
      </c>
      <c r="I17" s="62"/>
      <c r="J17" s="66"/>
      <c r="K17" s="66"/>
      <c r="L17" s="66"/>
      <c r="M17" s="67"/>
      <c r="N17" s="302"/>
      <c r="O17" s="53"/>
      <c r="P17" s="55"/>
      <c r="Q17" s="79"/>
      <c r="R17" s="53"/>
      <c r="S17" s="53"/>
      <c r="T17" s="56"/>
      <c r="U17" s="57"/>
      <c r="V17" s="58"/>
      <c r="W17" s="59"/>
      <c r="X17" s="57"/>
      <c r="Y17" s="58"/>
    </row>
    <row r="18" spans="1:25" s="29" customFormat="1" ht="20.25" customHeight="1">
      <c r="A18" s="48" t="s">
        <v>126</v>
      </c>
      <c r="B18" s="269" t="s">
        <v>72</v>
      </c>
      <c r="C18" s="75"/>
      <c r="D18" s="68">
        <v>2</v>
      </c>
      <c r="E18" s="69"/>
      <c r="F18" s="294"/>
      <c r="G18" s="310">
        <v>1</v>
      </c>
      <c r="H18" s="282">
        <f t="shared" si="0"/>
        <v>30</v>
      </c>
      <c r="I18" s="62">
        <v>10</v>
      </c>
      <c r="J18" s="70">
        <v>10</v>
      </c>
      <c r="K18" s="70"/>
      <c r="L18" s="70"/>
      <c r="M18" s="71">
        <f>H18-I18</f>
        <v>20</v>
      </c>
      <c r="N18" s="302"/>
      <c r="O18" s="69">
        <v>1</v>
      </c>
      <c r="P18" s="344"/>
      <c r="Q18" s="79"/>
      <c r="R18" s="53"/>
      <c r="S18" s="53"/>
      <c r="T18" s="56" t="s">
        <v>73</v>
      </c>
      <c r="U18" s="57" t="s">
        <v>73</v>
      </c>
      <c r="V18" s="58" t="s">
        <v>73</v>
      </c>
      <c r="W18" s="59" t="s">
        <v>73</v>
      </c>
      <c r="X18" s="57" t="s">
        <v>73</v>
      </c>
      <c r="Y18" s="58" t="s">
        <v>73</v>
      </c>
    </row>
    <row r="19" spans="1:25" s="29" customFormat="1" ht="19.5" customHeight="1">
      <c r="A19" s="50" t="s">
        <v>127</v>
      </c>
      <c r="B19" s="87" t="s">
        <v>74</v>
      </c>
      <c r="C19" s="86" t="s">
        <v>66</v>
      </c>
      <c r="D19" s="49"/>
      <c r="E19" s="69"/>
      <c r="F19" s="294"/>
      <c r="G19" s="812">
        <v>4</v>
      </c>
      <c r="H19" s="282">
        <f t="shared" si="0"/>
        <v>120</v>
      </c>
      <c r="I19" s="74"/>
      <c r="J19" s="74"/>
      <c r="K19" s="62"/>
      <c r="L19" s="75"/>
      <c r="M19" s="76"/>
      <c r="N19" s="304"/>
      <c r="O19" s="78"/>
      <c r="P19" s="317"/>
      <c r="Q19" s="314"/>
      <c r="R19" s="53"/>
      <c r="S19" s="53"/>
      <c r="T19" s="79"/>
      <c r="U19" s="53"/>
      <c r="V19" s="55"/>
      <c r="W19" s="79"/>
      <c r="X19" s="53"/>
      <c r="Y19" s="55"/>
    </row>
    <row r="20" spans="1:25" s="29" customFormat="1" ht="18.75" customHeight="1">
      <c r="A20" s="260" t="s">
        <v>128</v>
      </c>
      <c r="B20" s="169" t="s">
        <v>75</v>
      </c>
      <c r="C20" s="49"/>
      <c r="D20" s="80"/>
      <c r="E20" s="81"/>
      <c r="F20" s="89"/>
      <c r="G20" s="813">
        <v>4.5</v>
      </c>
      <c r="H20" s="282">
        <f t="shared" si="0"/>
        <v>135</v>
      </c>
      <c r="I20" s="62"/>
      <c r="J20" s="63"/>
      <c r="K20" s="63"/>
      <c r="L20" s="63"/>
      <c r="M20" s="64"/>
      <c r="N20" s="304"/>
      <c r="O20" s="62"/>
      <c r="P20" s="72"/>
      <c r="Q20" s="308"/>
      <c r="R20" s="84"/>
      <c r="S20" s="53"/>
      <c r="T20" s="79"/>
      <c r="U20" s="53"/>
      <c r="V20" s="55"/>
      <c r="W20" s="79"/>
      <c r="X20" s="53"/>
      <c r="Y20" s="55"/>
    </row>
    <row r="21" spans="1:25" s="29" customFormat="1" ht="18" customHeight="1">
      <c r="A21" s="260"/>
      <c r="B21" s="87" t="s">
        <v>71</v>
      </c>
      <c r="C21" s="49"/>
      <c r="D21" s="80"/>
      <c r="E21" s="85"/>
      <c r="F21" s="295"/>
      <c r="G21" s="813">
        <v>3</v>
      </c>
      <c r="H21" s="282">
        <f t="shared" si="0"/>
        <v>90</v>
      </c>
      <c r="I21" s="62"/>
      <c r="J21" s="63"/>
      <c r="K21" s="63"/>
      <c r="L21" s="63"/>
      <c r="M21" s="64"/>
      <c r="N21" s="304"/>
      <c r="O21" s="62"/>
      <c r="P21" s="72"/>
      <c r="Q21" s="308"/>
      <c r="R21" s="54"/>
      <c r="S21" s="53"/>
      <c r="T21" s="79"/>
      <c r="U21" s="53"/>
      <c r="V21" s="55"/>
      <c r="W21" s="79"/>
      <c r="X21" s="53"/>
      <c r="Y21" s="55"/>
    </row>
    <row r="22" spans="1:25" s="29" customFormat="1" ht="18" customHeight="1">
      <c r="A22" s="817" t="s">
        <v>129</v>
      </c>
      <c r="B22" s="818" t="s">
        <v>72</v>
      </c>
      <c r="C22" s="474">
        <v>1</v>
      </c>
      <c r="D22" s="819"/>
      <c r="E22" s="820"/>
      <c r="F22" s="821"/>
      <c r="G22" s="822">
        <v>1.5</v>
      </c>
      <c r="H22" s="823">
        <f t="shared" si="0"/>
        <v>45</v>
      </c>
      <c r="I22" s="697">
        <v>15</v>
      </c>
      <c r="J22" s="697">
        <v>15</v>
      </c>
      <c r="K22" s="697"/>
      <c r="L22" s="697"/>
      <c r="M22" s="824">
        <f>H22-I22</f>
        <v>30</v>
      </c>
      <c r="N22" s="825">
        <v>1</v>
      </c>
      <c r="O22" s="697"/>
      <c r="P22" s="826"/>
      <c r="Q22" s="827"/>
      <c r="R22" s="828"/>
      <c r="S22" s="829"/>
      <c r="T22" s="79"/>
      <c r="U22" s="53"/>
      <c r="V22" s="55"/>
      <c r="W22" s="79"/>
      <c r="X22" s="53"/>
      <c r="Y22" s="55"/>
    </row>
    <row r="23" spans="1:25" s="29" customFormat="1" ht="18" customHeight="1" thickBot="1">
      <c r="A23" s="830" t="s">
        <v>130</v>
      </c>
      <c r="B23" s="831" t="s">
        <v>244</v>
      </c>
      <c r="C23" s="832" t="s">
        <v>245</v>
      </c>
      <c r="D23" s="833"/>
      <c r="E23" s="834"/>
      <c r="F23" s="835"/>
      <c r="G23" s="836">
        <v>3.5</v>
      </c>
      <c r="H23" s="823">
        <f t="shared" si="0"/>
        <v>105</v>
      </c>
      <c r="I23" s="837"/>
      <c r="J23" s="837"/>
      <c r="K23" s="837"/>
      <c r="L23" s="837"/>
      <c r="M23" s="838"/>
      <c r="N23" s="839"/>
      <c r="O23" s="837"/>
      <c r="P23" s="837"/>
      <c r="Q23" s="839"/>
      <c r="R23" s="840"/>
      <c r="S23" s="841"/>
      <c r="T23" s="815"/>
      <c r="U23" s="283"/>
      <c r="V23" s="816"/>
      <c r="W23" s="815"/>
      <c r="X23" s="283"/>
      <c r="Y23" s="816"/>
    </row>
    <row r="24" spans="1:25" s="29" customFormat="1" ht="21.75" customHeight="1" thickBot="1">
      <c r="A24" s="259" t="s">
        <v>130</v>
      </c>
      <c r="B24" s="720" t="s">
        <v>76</v>
      </c>
      <c r="C24" s="721"/>
      <c r="D24" s="722" t="s">
        <v>230</v>
      </c>
      <c r="E24" s="722"/>
      <c r="F24" s="723"/>
      <c r="G24" s="814">
        <v>4.5</v>
      </c>
      <c r="H24" s="724">
        <f>G24*30</f>
        <v>135</v>
      </c>
      <c r="I24" s="725">
        <v>60</v>
      </c>
      <c r="J24" s="722"/>
      <c r="K24" s="722"/>
      <c r="L24" s="726">
        <v>60</v>
      </c>
      <c r="M24" s="723">
        <f>H24-I24</f>
        <v>75</v>
      </c>
      <c r="N24" s="721" t="s">
        <v>231</v>
      </c>
      <c r="O24" s="721" t="s">
        <v>231</v>
      </c>
      <c r="P24" s="721" t="s">
        <v>231</v>
      </c>
      <c r="Q24" s="721"/>
      <c r="R24" s="722"/>
      <c r="S24" s="723"/>
      <c r="T24" s="92"/>
      <c r="U24" s="93"/>
      <c r="V24" s="94"/>
      <c r="W24" s="92"/>
      <c r="X24" s="93"/>
      <c r="Y24" s="95"/>
    </row>
    <row r="25" spans="1:25" s="29" customFormat="1" ht="19.5" thickBot="1">
      <c r="A25" s="745"/>
      <c r="B25" s="746" t="s">
        <v>76</v>
      </c>
      <c r="C25" s="728"/>
      <c r="D25" s="729" t="s">
        <v>232</v>
      </c>
      <c r="E25" s="729"/>
      <c r="F25" s="727"/>
      <c r="G25" s="730"/>
      <c r="H25" s="731"/>
      <c r="I25" s="732"/>
      <c r="J25" s="729"/>
      <c r="K25" s="729"/>
      <c r="L25" s="733"/>
      <c r="M25" s="727"/>
      <c r="N25" s="728"/>
      <c r="O25" s="722"/>
      <c r="P25" s="727"/>
      <c r="Q25" s="721" t="s">
        <v>233</v>
      </c>
      <c r="R25" s="721" t="s">
        <v>233</v>
      </c>
      <c r="S25" s="721" t="s">
        <v>233</v>
      </c>
      <c r="T25" s="644"/>
      <c r="U25" s="645"/>
      <c r="V25" s="94"/>
      <c r="W25" s="644"/>
      <c r="X25" s="645"/>
      <c r="Y25" s="95"/>
    </row>
    <row r="26" spans="1:25" s="29" customFormat="1" ht="19.5" thickBot="1">
      <c r="A26" s="1728" t="s">
        <v>234</v>
      </c>
      <c r="B26" s="1729"/>
      <c r="C26" s="734"/>
      <c r="D26" s="734"/>
      <c r="E26" s="734"/>
      <c r="F26" s="734"/>
      <c r="G26" s="735"/>
      <c r="H26" s="734"/>
      <c r="I26" s="736"/>
      <c r="J26" s="734"/>
      <c r="K26" s="734"/>
      <c r="L26" s="736"/>
      <c r="M26" s="734"/>
      <c r="N26" s="734"/>
      <c r="O26" s="734"/>
      <c r="P26" s="734"/>
      <c r="Q26" s="734"/>
      <c r="R26" s="734"/>
      <c r="S26" s="734"/>
      <c r="T26" s="644"/>
      <c r="U26" s="645"/>
      <c r="V26" s="94"/>
      <c r="W26" s="644"/>
      <c r="X26" s="645"/>
      <c r="Y26" s="95"/>
    </row>
    <row r="27" spans="1:25" s="29" customFormat="1" ht="18.75" customHeight="1" thickBot="1">
      <c r="A27" s="1730"/>
      <c r="B27" s="1731"/>
      <c r="C27" s="469"/>
      <c r="D27" s="467"/>
      <c r="E27" s="467"/>
      <c r="F27" s="467"/>
      <c r="G27" s="468"/>
      <c r="H27" s="469"/>
      <c r="I27" s="467"/>
      <c r="J27" s="467"/>
      <c r="K27" s="467"/>
      <c r="L27" s="467"/>
      <c r="M27" s="470"/>
      <c r="N27" s="471"/>
      <c r="O27" s="467"/>
      <c r="P27" s="468"/>
      <c r="Q27" s="469"/>
      <c r="R27" s="467"/>
      <c r="S27" s="467"/>
      <c r="T27" s="96"/>
      <c r="U27" s="97"/>
      <c r="V27" s="98"/>
      <c r="W27" s="96"/>
      <c r="X27" s="97"/>
      <c r="Y27" s="98"/>
    </row>
    <row r="28" spans="1:25" s="29" customFormat="1" ht="18.75" customHeight="1" thickBot="1">
      <c r="A28" s="1794" t="s">
        <v>131</v>
      </c>
      <c r="B28" s="1795"/>
      <c r="C28" s="651"/>
      <c r="D28" s="651"/>
      <c r="E28" s="651"/>
      <c r="F28" s="651"/>
      <c r="G28" s="652">
        <f>G11+G15+G16+G19+G20+G24+G23</f>
        <v>30.5</v>
      </c>
      <c r="H28" s="653">
        <f>H11+H15+H16+H19+H20+H24</f>
        <v>810</v>
      </c>
      <c r="I28" s="653">
        <f>I14+I18+I22+I24</f>
        <v>101</v>
      </c>
      <c r="J28" s="653">
        <f>J14+J18+J22+J24</f>
        <v>25</v>
      </c>
      <c r="K28" s="653"/>
      <c r="L28" s="653">
        <f>L14+L18+L22+L24</f>
        <v>76</v>
      </c>
      <c r="M28" s="653">
        <f>M14+M18+M22+M24</f>
        <v>154</v>
      </c>
      <c r="N28" s="650">
        <v>3</v>
      </c>
      <c r="O28" s="650">
        <v>3</v>
      </c>
      <c r="P28" s="650">
        <v>2</v>
      </c>
      <c r="Q28" s="650">
        <v>0</v>
      </c>
      <c r="R28" s="650">
        <v>0</v>
      </c>
      <c r="S28" s="654">
        <v>2</v>
      </c>
      <c r="T28" s="263"/>
      <c r="U28" s="264"/>
      <c r="V28" s="265"/>
      <c r="W28" s="263"/>
      <c r="X28" s="264"/>
      <c r="Y28" s="265"/>
    </row>
    <row r="29" spans="1:25" s="29" customFormat="1" ht="18" customHeight="1" thickBot="1">
      <c r="A29" s="1727" t="s">
        <v>132</v>
      </c>
      <c r="B29" s="1727"/>
      <c r="C29" s="648"/>
      <c r="D29" s="648"/>
      <c r="E29" s="648"/>
      <c r="F29" s="648"/>
      <c r="G29" s="649">
        <f>G14+G18+G22+G24</f>
        <v>8.5</v>
      </c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8"/>
      <c r="S29" s="648"/>
      <c r="T29" s="99"/>
      <c r="U29" s="100"/>
      <c r="V29" s="101"/>
      <c r="W29" s="99"/>
      <c r="X29" s="100"/>
      <c r="Y29" s="101"/>
    </row>
    <row r="30" spans="1:25" s="29" customFormat="1" ht="18" customHeight="1" thickBot="1">
      <c r="A30" s="1773" t="s">
        <v>151</v>
      </c>
      <c r="B30" s="1773"/>
      <c r="C30" s="708"/>
      <c r="D30" s="708"/>
      <c r="E30" s="708"/>
      <c r="F30" s="708"/>
      <c r="G30" s="709">
        <f>G12++G15+G17+G19+G21+G23</f>
        <v>22</v>
      </c>
      <c r="H30" s="707"/>
      <c r="I30" s="707"/>
      <c r="J30" s="707"/>
      <c r="K30" s="707"/>
      <c r="L30" s="707"/>
      <c r="M30" s="707"/>
      <c r="N30" s="707"/>
      <c r="O30" s="707"/>
      <c r="P30" s="707"/>
      <c r="Q30" s="707"/>
      <c r="R30" s="708"/>
      <c r="S30" s="708"/>
      <c r="T30" s="261"/>
      <c r="U30" s="261"/>
      <c r="V30" s="262"/>
      <c r="W30" s="261"/>
      <c r="X30" s="261"/>
      <c r="Y30" s="262"/>
    </row>
    <row r="31" spans="1:25" s="29" customFormat="1" ht="22.5" customHeight="1" thickBot="1">
      <c r="A31" s="1738" t="s">
        <v>164</v>
      </c>
      <c r="B31" s="1739"/>
      <c r="C31" s="1739"/>
      <c r="D31" s="1739"/>
      <c r="E31" s="1739"/>
      <c r="F31" s="1739"/>
      <c r="G31" s="1739"/>
      <c r="H31" s="1739"/>
      <c r="I31" s="1739"/>
      <c r="J31" s="1739"/>
      <c r="K31" s="1739"/>
      <c r="L31" s="1739"/>
      <c r="M31" s="1739"/>
      <c r="N31" s="1739"/>
      <c r="O31" s="1739"/>
      <c r="P31" s="1739"/>
      <c r="Q31" s="1739"/>
      <c r="R31" s="1739"/>
      <c r="S31" s="1740"/>
      <c r="T31" s="1711"/>
      <c r="U31" s="1711"/>
      <c r="V31" s="1711"/>
      <c r="W31" s="1757"/>
      <c r="X31" s="1757"/>
      <c r="Y31" s="1757"/>
    </row>
    <row r="32" spans="1:25" s="29" customFormat="1" ht="15.75" customHeight="1">
      <c r="A32" s="711" t="s">
        <v>133</v>
      </c>
      <c r="B32" s="737" t="s">
        <v>227</v>
      </c>
      <c r="C32" s="712"/>
      <c r="D32" s="712"/>
      <c r="E32" s="712"/>
      <c r="F32" s="712"/>
      <c r="G32" s="842">
        <v>3</v>
      </c>
      <c r="H32" s="713">
        <f>G32*30</f>
        <v>90</v>
      </c>
      <c r="I32" s="714"/>
      <c r="J32" s="712"/>
      <c r="K32" s="712"/>
      <c r="L32" s="712"/>
      <c r="M32" s="712"/>
      <c r="N32" s="712"/>
      <c r="O32" s="710"/>
      <c r="P32" s="710"/>
      <c r="Q32" s="710"/>
      <c r="R32" s="710"/>
      <c r="S32" s="710"/>
      <c r="T32" s="238"/>
      <c r="U32" s="238"/>
      <c r="V32" s="238"/>
      <c r="W32" s="238"/>
      <c r="X32" s="238"/>
      <c r="Y32" s="238"/>
    </row>
    <row r="33" spans="1:25" s="29" customFormat="1" ht="14.25" customHeight="1">
      <c r="A33" s="715"/>
      <c r="B33" s="87" t="s">
        <v>78</v>
      </c>
      <c r="C33" s="715"/>
      <c r="D33" s="715"/>
      <c r="E33" s="715"/>
      <c r="F33" s="715"/>
      <c r="G33" s="843">
        <v>2</v>
      </c>
      <c r="H33" s="713">
        <f>G33*30</f>
        <v>60</v>
      </c>
      <c r="I33" s="716"/>
      <c r="J33" s="715"/>
      <c r="K33" s="715"/>
      <c r="L33" s="715"/>
      <c r="M33" s="715"/>
      <c r="N33" s="715"/>
      <c r="O33" s="706"/>
      <c r="P33" s="706"/>
      <c r="Q33" s="706"/>
      <c r="R33" s="706"/>
      <c r="S33" s="706"/>
      <c r="T33" s="238"/>
      <c r="U33" s="238"/>
      <c r="V33" s="238"/>
      <c r="W33" s="238"/>
      <c r="X33" s="238"/>
      <c r="Y33" s="238"/>
    </row>
    <row r="34" spans="1:28" s="29" customFormat="1" ht="15" customHeight="1">
      <c r="A34" s="711" t="s">
        <v>186</v>
      </c>
      <c r="B34" s="269" t="s">
        <v>79</v>
      </c>
      <c r="C34" s="715"/>
      <c r="D34" s="717">
        <v>1</v>
      </c>
      <c r="E34" s="715"/>
      <c r="F34" s="715"/>
      <c r="G34" s="844">
        <v>1</v>
      </c>
      <c r="H34" s="714">
        <f>G34*30</f>
        <v>30</v>
      </c>
      <c r="I34" s="717">
        <f>J34+K34+L34</f>
        <v>14</v>
      </c>
      <c r="J34" s="717">
        <v>8</v>
      </c>
      <c r="K34" s="717"/>
      <c r="L34" s="717">
        <v>6</v>
      </c>
      <c r="M34" s="717">
        <f>H34-I34</f>
        <v>16</v>
      </c>
      <c r="N34" s="717">
        <v>1</v>
      </c>
      <c r="O34" s="706"/>
      <c r="P34" s="706"/>
      <c r="Q34" s="706"/>
      <c r="R34" s="706"/>
      <c r="S34" s="706"/>
      <c r="T34" s="238"/>
      <c r="U34" s="238"/>
      <c r="V34" s="238"/>
      <c r="W34" s="238"/>
      <c r="X34" s="238"/>
      <c r="Y34" s="238"/>
      <c r="AA34" s="29" t="s">
        <v>57</v>
      </c>
      <c r="AB34" s="759">
        <f>G34+G37+G41+G44+G53+G54+G55+G58+G61+G64</f>
        <v>42</v>
      </c>
    </row>
    <row r="35" spans="1:28" s="29" customFormat="1" ht="15.75">
      <c r="A35" s="266" t="s">
        <v>134</v>
      </c>
      <c r="B35" s="375" t="s">
        <v>166</v>
      </c>
      <c r="C35" s="108"/>
      <c r="D35" s="108"/>
      <c r="E35" s="108"/>
      <c r="F35" s="611"/>
      <c r="G35" s="845">
        <f>G36+G37</f>
        <v>15</v>
      </c>
      <c r="H35" s="312">
        <f aca="true" t="shared" si="1" ref="H35:H64">G35*30</f>
        <v>450</v>
      </c>
      <c r="I35" s="73"/>
      <c r="J35" s="103"/>
      <c r="K35" s="102"/>
      <c r="L35" s="102"/>
      <c r="M35" s="427"/>
      <c r="N35" s="705"/>
      <c r="O35" s="105"/>
      <c r="P35" s="104"/>
      <c r="Q35" s="313"/>
      <c r="R35" s="105"/>
      <c r="S35" s="105"/>
      <c r="T35" s="112"/>
      <c r="U35" s="90"/>
      <c r="V35" s="90"/>
      <c r="W35" s="120"/>
      <c r="AA35" s="29" t="s">
        <v>58</v>
      </c>
      <c r="AB35" s="759">
        <f>G49</f>
        <v>1.5</v>
      </c>
    </row>
    <row r="36" spans="1:28" s="29" customFormat="1" ht="15.75">
      <c r="A36" s="50"/>
      <c r="B36" s="121" t="s">
        <v>78</v>
      </c>
      <c r="C36" s="118"/>
      <c r="D36" s="118"/>
      <c r="E36" s="118"/>
      <c r="F36" s="119"/>
      <c r="G36" s="846">
        <v>7</v>
      </c>
      <c r="H36" s="312">
        <f t="shared" si="1"/>
        <v>210</v>
      </c>
      <c r="I36" s="69"/>
      <c r="J36" s="116"/>
      <c r="K36" s="117"/>
      <c r="L36" s="117"/>
      <c r="M36" s="318"/>
      <c r="N36" s="314"/>
      <c r="O36" s="90"/>
      <c r="P36" s="345"/>
      <c r="Q36" s="112"/>
      <c r="R36" s="90"/>
      <c r="S36" s="90"/>
      <c r="T36" s="112"/>
      <c r="U36" s="90"/>
      <c r="V36" s="90"/>
      <c r="W36" s="120"/>
      <c r="AB36" s="759">
        <f>SUM(AB34:AB35)</f>
        <v>43.5</v>
      </c>
    </row>
    <row r="37" spans="1:23" s="29" customFormat="1" ht="16.5" thickBot="1">
      <c r="A37" s="50" t="s">
        <v>228</v>
      </c>
      <c r="B37" s="268" t="s">
        <v>79</v>
      </c>
      <c r="C37" s="116" t="s">
        <v>80</v>
      </c>
      <c r="D37" s="116"/>
      <c r="E37" s="118"/>
      <c r="F37" s="119"/>
      <c r="G37" s="847">
        <v>8</v>
      </c>
      <c r="H37" s="110">
        <f t="shared" si="1"/>
        <v>240</v>
      </c>
      <c r="I37" s="62">
        <v>105</v>
      </c>
      <c r="J37" s="110">
        <v>45</v>
      </c>
      <c r="K37" s="111"/>
      <c r="L37" s="111">
        <v>60</v>
      </c>
      <c r="M37" s="78">
        <f>H37-I37</f>
        <v>135</v>
      </c>
      <c r="N37" s="78">
        <v>7</v>
      </c>
      <c r="O37" s="90"/>
      <c r="P37" s="345"/>
      <c r="Q37" s="112"/>
      <c r="R37" s="90"/>
      <c r="S37" s="90"/>
      <c r="T37" s="112"/>
      <c r="U37" s="90"/>
      <c r="V37" s="90"/>
      <c r="W37" s="120"/>
    </row>
    <row r="38" spans="1:25" s="29" customFormat="1" ht="18" customHeight="1">
      <c r="A38" s="266" t="s">
        <v>134</v>
      </c>
      <c r="B38" s="375" t="s">
        <v>161</v>
      </c>
      <c r="C38" s="103"/>
      <c r="D38" s="103"/>
      <c r="E38" s="102"/>
      <c r="F38" s="376"/>
      <c r="G38" s="845">
        <v>3</v>
      </c>
      <c r="H38" s="312">
        <f t="shared" si="1"/>
        <v>90</v>
      </c>
      <c r="I38" s="369"/>
      <c r="J38" s="103"/>
      <c r="K38" s="102"/>
      <c r="L38" s="102"/>
      <c r="M38" s="377"/>
      <c r="N38" s="313"/>
      <c r="O38" s="105"/>
      <c r="P38" s="104"/>
      <c r="Q38" s="313"/>
      <c r="R38" s="105"/>
      <c r="S38" s="104"/>
      <c r="T38" s="106"/>
      <c r="U38" s="107"/>
      <c r="V38" s="91"/>
      <c r="W38" s="106"/>
      <c r="X38" s="107"/>
      <c r="Y38" s="91"/>
    </row>
    <row r="39" spans="1:23" s="29" customFormat="1" ht="18.75" customHeight="1">
      <c r="A39" s="50" t="s">
        <v>135</v>
      </c>
      <c r="B39" s="87" t="s">
        <v>165</v>
      </c>
      <c r="C39" s="116"/>
      <c r="D39" s="116"/>
      <c r="E39" s="118"/>
      <c r="F39" s="119"/>
      <c r="G39" s="813">
        <f>G40+G41</f>
        <v>5</v>
      </c>
      <c r="H39" s="322">
        <f t="shared" si="1"/>
        <v>150</v>
      </c>
      <c r="I39" s="62"/>
      <c r="J39" s="110"/>
      <c r="K39" s="111"/>
      <c r="L39" s="111"/>
      <c r="M39" s="317"/>
      <c r="N39" s="324"/>
      <c r="O39" s="90"/>
      <c r="P39" s="345"/>
      <c r="Q39" s="112"/>
      <c r="R39" s="90"/>
      <c r="S39" s="90"/>
      <c r="T39" s="112"/>
      <c r="U39" s="90"/>
      <c r="V39" s="90"/>
      <c r="W39" s="120"/>
    </row>
    <row r="40" spans="1:23" s="29" customFormat="1" ht="18.75" customHeight="1">
      <c r="A40" s="50"/>
      <c r="B40" s="121" t="s">
        <v>78</v>
      </c>
      <c r="C40" s="103"/>
      <c r="D40" s="103"/>
      <c r="E40" s="108"/>
      <c r="F40" s="611"/>
      <c r="G40" s="813">
        <v>1</v>
      </c>
      <c r="H40" s="322">
        <f t="shared" si="1"/>
        <v>30</v>
      </c>
      <c r="I40" s="62"/>
      <c r="J40" s="110"/>
      <c r="K40" s="111"/>
      <c r="L40" s="111"/>
      <c r="M40" s="317"/>
      <c r="N40" s="612"/>
      <c r="O40" s="105"/>
      <c r="P40" s="104"/>
      <c r="Q40" s="112"/>
      <c r="R40" s="90"/>
      <c r="S40" s="90"/>
      <c r="T40" s="313"/>
      <c r="U40" s="105"/>
      <c r="V40" s="613"/>
      <c r="W40" s="614"/>
    </row>
    <row r="41" spans="1:23" s="29" customFormat="1" ht="18.75" customHeight="1">
      <c r="A41" s="50" t="s">
        <v>229</v>
      </c>
      <c r="B41" s="268" t="s">
        <v>79</v>
      </c>
      <c r="C41" s="103"/>
      <c r="D41" s="103">
        <v>1</v>
      </c>
      <c r="E41" s="108"/>
      <c r="F41" s="611"/>
      <c r="G41" s="813">
        <v>4</v>
      </c>
      <c r="H41" s="322">
        <f t="shared" si="1"/>
        <v>120</v>
      </c>
      <c r="I41" s="62">
        <v>45</v>
      </c>
      <c r="J41" s="110">
        <v>15</v>
      </c>
      <c r="K41" s="111"/>
      <c r="L41" s="111">
        <v>30</v>
      </c>
      <c r="M41" s="317">
        <f>H41-I41</f>
        <v>75</v>
      </c>
      <c r="N41" s="612">
        <v>3</v>
      </c>
      <c r="O41" s="105"/>
      <c r="P41" s="104"/>
      <c r="Q41" s="112"/>
      <c r="R41" s="90"/>
      <c r="S41" s="90"/>
      <c r="T41" s="313"/>
      <c r="U41" s="105"/>
      <c r="V41" s="613"/>
      <c r="W41" s="614"/>
    </row>
    <row r="42" spans="1:25" s="29" customFormat="1" ht="19.5" customHeight="1">
      <c r="A42" s="50" t="s">
        <v>136</v>
      </c>
      <c r="B42" s="60" t="s">
        <v>77</v>
      </c>
      <c r="C42" s="102"/>
      <c r="D42" s="108"/>
      <c r="E42" s="108"/>
      <c r="F42" s="306"/>
      <c r="G42" s="848">
        <f>G43+G44</f>
        <v>7</v>
      </c>
      <c r="H42" s="312">
        <f t="shared" si="1"/>
        <v>210</v>
      </c>
      <c r="I42" s="109"/>
      <c r="J42" s="110"/>
      <c r="K42" s="111"/>
      <c r="L42" s="111"/>
      <c r="M42" s="72"/>
      <c r="N42" s="313"/>
      <c r="O42" s="105"/>
      <c r="P42" s="104"/>
      <c r="Q42" s="112"/>
      <c r="R42" s="90"/>
      <c r="S42" s="90"/>
      <c r="T42" s="113"/>
      <c r="U42" s="114"/>
      <c r="V42" s="115"/>
      <c r="W42" s="113"/>
      <c r="X42" s="114"/>
      <c r="Y42" s="115"/>
    </row>
    <row r="43" spans="1:25" s="29" customFormat="1" ht="19.5" customHeight="1">
      <c r="A43" s="50"/>
      <c r="B43" s="60" t="s">
        <v>78</v>
      </c>
      <c r="C43" s="102"/>
      <c r="D43" s="108"/>
      <c r="E43" s="108"/>
      <c r="F43" s="306"/>
      <c r="G43" s="848">
        <v>2</v>
      </c>
      <c r="H43" s="312">
        <f t="shared" si="1"/>
        <v>60</v>
      </c>
      <c r="I43" s="109"/>
      <c r="J43" s="110"/>
      <c r="K43" s="111"/>
      <c r="L43" s="111"/>
      <c r="M43" s="72"/>
      <c r="N43" s="313"/>
      <c r="O43" s="105"/>
      <c r="P43" s="104"/>
      <c r="Q43" s="112"/>
      <c r="R43" s="90"/>
      <c r="S43" s="90"/>
      <c r="T43" s="113"/>
      <c r="U43" s="114"/>
      <c r="V43" s="115"/>
      <c r="W43" s="113"/>
      <c r="X43" s="114"/>
      <c r="Y43" s="115"/>
    </row>
    <row r="44" spans="1:25" s="29" customFormat="1" ht="16.5" customHeight="1">
      <c r="A44" s="50" t="s">
        <v>187</v>
      </c>
      <c r="B44" s="267" t="s">
        <v>79</v>
      </c>
      <c r="C44" s="102">
        <v>1</v>
      </c>
      <c r="D44" s="108"/>
      <c r="E44" s="108"/>
      <c r="F44" s="306"/>
      <c r="G44" s="813">
        <v>5</v>
      </c>
      <c r="H44" s="322">
        <f t="shared" si="1"/>
        <v>150</v>
      </c>
      <c r="I44" s="109">
        <v>75</v>
      </c>
      <c r="J44" s="110">
        <v>30</v>
      </c>
      <c r="K44" s="111">
        <v>45</v>
      </c>
      <c r="L44" s="111"/>
      <c r="M44" s="270">
        <f>H44-I44</f>
        <v>75</v>
      </c>
      <c r="N44" s="323">
        <v>4</v>
      </c>
      <c r="O44" s="105"/>
      <c r="P44" s="104"/>
      <c r="Q44" s="112"/>
      <c r="R44" s="90"/>
      <c r="S44" s="90"/>
      <c r="T44" s="113"/>
      <c r="U44" s="114"/>
      <c r="V44" s="115"/>
      <c r="W44" s="113"/>
      <c r="X44" s="114"/>
      <c r="Y44" s="115"/>
    </row>
    <row r="45" spans="1:25" s="29" customFormat="1" ht="19.5" customHeight="1">
      <c r="A45" s="124" t="s">
        <v>137</v>
      </c>
      <c r="B45" s="81" t="s">
        <v>170</v>
      </c>
      <c r="C45" s="51"/>
      <c r="D45" s="69"/>
      <c r="E45" s="69"/>
      <c r="F45" s="140"/>
      <c r="G45" s="849">
        <v>4</v>
      </c>
      <c r="H45" s="308">
        <f t="shared" si="1"/>
        <v>120</v>
      </c>
      <c r="I45" s="116"/>
      <c r="J45" s="116"/>
      <c r="K45" s="117"/>
      <c r="L45" s="117"/>
      <c r="M45" s="77"/>
      <c r="N45" s="69"/>
      <c r="O45" s="301"/>
      <c r="P45" s="366"/>
      <c r="Q45" s="367"/>
      <c r="R45" s="368"/>
      <c r="S45" s="141"/>
      <c r="T45" s="173"/>
      <c r="U45" s="46"/>
      <c r="V45" s="174"/>
      <c r="W45" s="173"/>
      <c r="X45" s="46"/>
      <c r="Y45" s="174"/>
    </row>
    <row r="46" spans="1:25" s="29" customFormat="1" ht="20.25" customHeight="1">
      <c r="A46" s="50" t="s">
        <v>138</v>
      </c>
      <c r="B46" s="142" t="s">
        <v>87</v>
      </c>
      <c r="C46" s="117"/>
      <c r="D46" s="117"/>
      <c r="E46" s="118"/>
      <c r="F46" s="407"/>
      <c r="G46" s="845">
        <v>2</v>
      </c>
      <c r="H46" s="308">
        <f t="shared" si="1"/>
        <v>60</v>
      </c>
      <c r="I46" s="369"/>
      <c r="J46" s="103"/>
      <c r="K46" s="102"/>
      <c r="L46" s="102"/>
      <c r="M46" s="370"/>
      <c r="N46" s="371"/>
      <c r="O46" s="105"/>
      <c r="P46" s="370"/>
      <c r="Q46" s="308"/>
      <c r="R46" s="69"/>
      <c r="S46" s="69"/>
      <c r="T46" s="143"/>
      <c r="U46" s="143"/>
      <c r="V46" s="143"/>
      <c r="W46" s="143"/>
      <c r="X46" s="143"/>
      <c r="Y46" s="143"/>
    </row>
    <row r="47" spans="1:25" s="29" customFormat="1" ht="19.5" customHeight="1">
      <c r="A47" s="124" t="s">
        <v>188</v>
      </c>
      <c r="B47" s="29" t="s">
        <v>171</v>
      </c>
      <c r="C47" s="51"/>
      <c r="D47" s="69"/>
      <c r="E47" s="69"/>
      <c r="F47" s="140"/>
      <c r="G47" s="849">
        <v>2</v>
      </c>
      <c r="H47" s="308">
        <f t="shared" si="1"/>
        <v>60</v>
      </c>
      <c r="I47" s="116"/>
      <c r="J47" s="116"/>
      <c r="K47" s="117"/>
      <c r="L47" s="117"/>
      <c r="M47" s="318"/>
      <c r="N47" s="308"/>
      <c r="O47" s="301"/>
      <c r="P47" s="366"/>
      <c r="Q47" s="372"/>
      <c r="R47" s="373"/>
      <c r="S47" s="141"/>
      <c r="T47" s="173"/>
      <c r="U47" s="46"/>
      <c r="V47" s="174"/>
      <c r="W47" s="173"/>
      <c r="X47" s="46"/>
      <c r="Y47" s="174"/>
    </row>
    <row r="48" spans="1:25" s="29" customFormat="1" ht="19.5" customHeight="1">
      <c r="A48" s="124"/>
      <c r="B48" s="81" t="s">
        <v>78</v>
      </c>
      <c r="C48" s="51"/>
      <c r="D48" s="69"/>
      <c r="E48" s="69"/>
      <c r="F48" s="140"/>
      <c r="G48" s="849">
        <v>0.5</v>
      </c>
      <c r="H48" s="308">
        <f t="shared" si="1"/>
        <v>15</v>
      </c>
      <c r="I48" s="116"/>
      <c r="J48" s="116"/>
      <c r="K48" s="117"/>
      <c r="L48" s="117"/>
      <c r="M48" s="318"/>
      <c r="N48" s="308"/>
      <c r="O48" s="301"/>
      <c r="P48" s="366"/>
      <c r="Q48" s="372"/>
      <c r="R48" s="373"/>
      <c r="S48" s="141"/>
      <c r="T48" s="173"/>
      <c r="U48" s="46"/>
      <c r="V48" s="174"/>
      <c r="W48" s="173"/>
      <c r="X48" s="46"/>
      <c r="Y48" s="174"/>
    </row>
    <row r="49" spans="1:25" s="29" customFormat="1" ht="25.5" customHeight="1">
      <c r="A49" s="124" t="s">
        <v>189</v>
      </c>
      <c r="B49" s="233" t="s">
        <v>79</v>
      </c>
      <c r="C49" s="51">
        <v>5</v>
      </c>
      <c r="D49" s="69"/>
      <c r="E49" s="69"/>
      <c r="F49" s="140"/>
      <c r="G49" s="812">
        <v>1.5</v>
      </c>
      <c r="H49" s="282">
        <f t="shared" si="1"/>
        <v>45</v>
      </c>
      <c r="I49" s="110">
        <v>18</v>
      </c>
      <c r="J49" s="110">
        <v>9</v>
      </c>
      <c r="K49" s="111">
        <v>9</v>
      </c>
      <c r="L49" s="111"/>
      <c r="M49" s="317">
        <f>H49-I49</f>
        <v>27</v>
      </c>
      <c r="N49" s="282"/>
      <c r="O49" s="76"/>
      <c r="P49" s="404"/>
      <c r="Q49" s="405"/>
      <c r="R49" s="406">
        <v>2</v>
      </c>
      <c r="S49" s="276"/>
      <c r="T49" s="173"/>
      <c r="U49" s="46"/>
      <c r="V49" s="174"/>
      <c r="W49" s="173"/>
      <c r="X49" s="46"/>
      <c r="Y49" s="174"/>
    </row>
    <row r="50" spans="1:23" s="29" customFormat="1" ht="15.75" hidden="1">
      <c r="A50" s="50" t="s">
        <v>81</v>
      </c>
      <c r="B50" s="121" t="s">
        <v>79</v>
      </c>
      <c r="C50" s="118"/>
      <c r="D50" s="118"/>
      <c r="E50" s="118"/>
      <c r="F50" s="119"/>
      <c r="G50" s="82">
        <v>8.5</v>
      </c>
      <c r="H50" s="312">
        <f t="shared" si="1"/>
        <v>255</v>
      </c>
      <c r="I50" s="69">
        <f>SUM(J50:L50)</f>
        <v>120</v>
      </c>
      <c r="J50" s="116">
        <v>60</v>
      </c>
      <c r="K50" s="117"/>
      <c r="L50" s="117">
        <v>60</v>
      </c>
      <c r="M50" s="318">
        <f>H50-I50</f>
        <v>135</v>
      </c>
      <c r="N50" s="314">
        <v>8</v>
      </c>
      <c r="O50" s="90"/>
      <c r="P50" s="345"/>
      <c r="Q50" s="112"/>
      <c r="R50" s="90"/>
      <c r="S50" s="90"/>
      <c r="T50" s="112"/>
      <c r="U50" s="90"/>
      <c r="V50" s="90"/>
      <c r="W50" s="120"/>
    </row>
    <row r="51" spans="1:25" s="790" customFormat="1" ht="15.75">
      <c r="A51" s="777" t="s">
        <v>139</v>
      </c>
      <c r="B51" s="778" t="s">
        <v>108</v>
      </c>
      <c r="C51" s="779"/>
      <c r="D51" s="779"/>
      <c r="E51" s="779"/>
      <c r="F51" s="779"/>
      <c r="G51" s="780">
        <f>G52+G53</f>
        <v>3</v>
      </c>
      <c r="H51" s="781">
        <f t="shared" si="1"/>
        <v>90</v>
      </c>
      <c r="I51" s="782"/>
      <c r="J51" s="782"/>
      <c r="K51" s="783"/>
      <c r="L51" s="783"/>
      <c r="M51" s="784"/>
      <c r="N51" s="781"/>
      <c r="O51" s="779"/>
      <c r="P51" s="785"/>
      <c r="Q51" s="786"/>
      <c r="R51" s="787"/>
      <c r="S51" s="788"/>
      <c r="T51" s="789"/>
      <c r="U51" s="789"/>
      <c r="V51" s="789"/>
      <c r="W51" s="789"/>
      <c r="X51" s="789"/>
      <c r="Y51" s="789"/>
    </row>
    <row r="52" spans="1:25" s="790" customFormat="1" ht="15.75">
      <c r="A52" s="791"/>
      <c r="B52" s="792" t="s">
        <v>78</v>
      </c>
      <c r="C52" s="793"/>
      <c r="D52" s="793"/>
      <c r="E52" s="793"/>
      <c r="F52" s="793"/>
      <c r="G52" s="794">
        <v>1.5</v>
      </c>
      <c r="H52" s="781">
        <f t="shared" si="1"/>
        <v>45</v>
      </c>
      <c r="I52" s="795"/>
      <c r="J52" s="795"/>
      <c r="K52" s="796"/>
      <c r="L52" s="796"/>
      <c r="M52" s="784"/>
      <c r="N52" s="797"/>
      <c r="O52" s="793"/>
      <c r="P52" s="785"/>
      <c r="Q52" s="798"/>
      <c r="R52" s="799"/>
      <c r="S52" s="800"/>
      <c r="T52" s="789"/>
      <c r="U52" s="789"/>
      <c r="V52" s="789"/>
      <c r="W52" s="789"/>
      <c r="X52" s="789"/>
      <c r="Y52" s="789"/>
    </row>
    <row r="53" spans="1:25" s="790" customFormat="1" ht="15.75">
      <c r="A53" s="791" t="s">
        <v>140</v>
      </c>
      <c r="B53" s="792" t="s">
        <v>79</v>
      </c>
      <c r="C53" s="793"/>
      <c r="D53" s="793">
        <v>3</v>
      </c>
      <c r="E53" s="793"/>
      <c r="F53" s="793"/>
      <c r="G53" s="801">
        <v>1.5</v>
      </c>
      <c r="H53" s="802">
        <f t="shared" si="1"/>
        <v>45</v>
      </c>
      <c r="I53" s="810">
        <v>18</v>
      </c>
      <c r="J53" s="810">
        <v>9</v>
      </c>
      <c r="K53" s="811"/>
      <c r="L53" s="811">
        <v>9</v>
      </c>
      <c r="M53" s="803">
        <f>H53-I53</f>
        <v>27</v>
      </c>
      <c r="N53" s="804"/>
      <c r="O53" s="805"/>
      <c r="P53" s="806">
        <v>2</v>
      </c>
      <c r="Q53" s="807"/>
      <c r="R53" s="808"/>
      <c r="S53" s="809"/>
      <c r="T53" s="789"/>
      <c r="U53" s="789"/>
      <c r="V53" s="789"/>
      <c r="W53" s="789"/>
      <c r="X53" s="789"/>
      <c r="Y53" s="789"/>
    </row>
    <row r="54" spans="1:25" s="381" customFormat="1" ht="19.5" customHeight="1">
      <c r="A54" s="50" t="s">
        <v>141</v>
      </c>
      <c r="B54" s="563" t="s">
        <v>96</v>
      </c>
      <c r="C54" s="545">
        <v>3</v>
      </c>
      <c r="D54" s="564"/>
      <c r="E54" s="564"/>
      <c r="F54" s="576"/>
      <c r="G54" s="850">
        <v>5</v>
      </c>
      <c r="H54" s="565">
        <f t="shared" si="1"/>
        <v>150</v>
      </c>
      <c r="I54" s="544">
        <v>63</v>
      </c>
      <c r="J54" s="544">
        <v>36</v>
      </c>
      <c r="K54" s="545"/>
      <c r="L54" s="545">
        <v>27</v>
      </c>
      <c r="M54" s="543">
        <f>H54-I54</f>
        <v>87</v>
      </c>
      <c r="N54" s="549"/>
      <c r="O54" s="550"/>
      <c r="P54" s="551">
        <v>7</v>
      </c>
      <c r="Q54" s="552"/>
      <c r="R54" s="553"/>
      <c r="S54" s="373"/>
      <c r="T54" s="346"/>
      <c r="U54" s="327"/>
      <c r="V54" s="328"/>
      <c r="W54" s="346"/>
      <c r="X54" s="327"/>
      <c r="Y54" s="328"/>
    </row>
    <row r="55" spans="1:25" s="29" customFormat="1" ht="15.75">
      <c r="A55" s="124" t="s">
        <v>142</v>
      </c>
      <c r="B55" s="563" t="s">
        <v>83</v>
      </c>
      <c r="C55" s="545"/>
      <c r="D55" s="564" t="s">
        <v>67</v>
      </c>
      <c r="E55" s="564"/>
      <c r="F55" s="554"/>
      <c r="G55" s="621">
        <v>3</v>
      </c>
      <c r="H55" s="555">
        <f t="shared" si="1"/>
        <v>90</v>
      </c>
      <c r="I55" s="623">
        <f>J55+K55+L55</f>
        <v>30</v>
      </c>
      <c r="J55" s="577">
        <v>10</v>
      </c>
      <c r="K55" s="577">
        <v>20</v>
      </c>
      <c r="L55" s="578"/>
      <c r="M55" s="622">
        <f>H55-I55</f>
        <v>60</v>
      </c>
      <c r="N55" s="571"/>
      <c r="O55" s="572">
        <v>3</v>
      </c>
      <c r="P55" s="573"/>
      <c r="Q55" s="571"/>
      <c r="R55" s="572"/>
      <c r="S55" s="271"/>
      <c r="T55" s="113"/>
      <c r="U55" s="114"/>
      <c r="V55" s="115"/>
      <c r="W55" s="113"/>
      <c r="X55" s="114"/>
      <c r="Y55" s="115"/>
    </row>
    <row r="56" spans="1:25" s="29" customFormat="1" ht="18.75" customHeight="1">
      <c r="A56" s="266" t="s">
        <v>168</v>
      </c>
      <c r="B56" s="556" t="s">
        <v>84</v>
      </c>
      <c r="C56" s="557"/>
      <c r="D56" s="557"/>
      <c r="E56" s="557"/>
      <c r="F56" s="558"/>
      <c r="G56" s="845">
        <f>G57+G58</f>
        <v>6</v>
      </c>
      <c r="H56" s="559">
        <f t="shared" si="1"/>
        <v>180</v>
      </c>
      <c r="I56" s="560"/>
      <c r="J56" s="541"/>
      <c r="K56" s="542"/>
      <c r="L56" s="561"/>
      <c r="M56" s="543"/>
      <c r="N56" s="549"/>
      <c r="O56" s="562"/>
      <c r="P56" s="567"/>
      <c r="Q56" s="549"/>
      <c r="R56" s="562"/>
      <c r="S56" s="126"/>
      <c r="T56" s="113"/>
      <c r="U56" s="114"/>
      <c r="V56" s="115"/>
      <c r="W56" s="113">
        <v>4</v>
      </c>
      <c r="X56" s="114"/>
      <c r="Y56" s="115"/>
    </row>
    <row r="57" spans="1:25" s="29" customFormat="1" ht="16.5" customHeight="1">
      <c r="A57" s="50"/>
      <c r="B57" s="563" t="s">
        <v>78</v>
      </c>
      <c r="C57" s="564"/>
      <c r="D57" s="564"/>
      <c r="E57" s="564"/>
      <c r="F57" s="554"/>
      <c r="G57" s="846">
        <v>1.5</v>
      </c>
      <c r="H57" s="559">
        <f t="shared" si="1"/>
        <v>45</v>
      </c>
      <c r="I57" s="565"/>
      <c r="J57" s="544"/>
      <c r="K57" s="545"/>
      <c r="L57" s="566"/>
      <c r="M57" s="543"/>
      <c r="N57" s="549"/>
      <c r="O57" s="562"/>
      <c r="P57" s="567"/>
      <c r="Q57" s="549"/>
      <c r="R57" s="562"/>
      <c r="S57" s="126"/>
      <c r="T57" s="113"/>
      <c r="U57" s="114"/>
      <c r="V57" s="115"/>
      <c r="W57" s="113"/>
      <c r="X57" s="114"/>
      <c r="Y57" s="115"/>
    </row>
    <row r="58" spans="1:25" s="29" customFormat="1" ht="17.25" customHeight="1">
      <c r="A58" s="50" t="s">
        <v>169</v>
      </c>
      <c r="B58" s="568" t="s">
        <v>79</v>
      </c>
      <c r="C58" s="564" t="s">
        <v>67</v>
      </c>
      <c r="D58" s="564"/>
      <c r="E58" s="564"/>
      <c r="F58" s="554"/>
      <c r="G58" s="851">
        <v>4.5</v>
      </c>
      <c r="H58" s="555">
        <f t="shared" si="1"/>
        <v>135</v>
      </c>
      <c r="I58" s="569">
        <f>J58+K58+L58</f>
        <v>63</v>
      </c>
      <c r="J58" s="546">
        <v>36</v>
      </c>
      <c r="K58" s="547"/>
      <c r="L58" s="570">
        <v>27</v>
      </c>
      <c r="M58" s="548">
        <f>H58-I58</f>
        <v>72</v>
      </c>
      <c r="N58" s="571"/>
      <c r="O58" s="572">
        <v>7</v>
      </c>
      <c r="P58" s="573"/>
      <c r="Q58" s="571"/>
      <c r="R58" s="572"/>
      <c r="S58" s="271"/>
      <c r="T58" s="113"/>
      <c r="U58" s="114"/>
      <c r="V58" s="115"/>
      <c r="W58" s="113"/>
      <c r="X58" s="114"/>
      <c r="Y58" s="115"/>
    </row>
    <row r="59" spans="1:23" s="29" customFormat="1" ht="15.75">
      <c r="A59" s="50" t="s">
        <v>172</v>
      </c>
      <c r="B59" s="574" t="s">
        <v>167</v>
      </c>
      <c r="C59" s="564"/>
      <c r="D59" s="564"/>
      <c r="E59" s="564"/>
      <c r="F59" s="554"/>
      <c r="G59" s="846">
        <v>3.5</v>
      </c>
      <c r="H59" s="559">
        <f t="shared" si="1"/>
        <v>105</v>
      </c>
      <c r="I59" s="565"/>
      <c r="J59" s="544"/>
      <c r="K59" s="545"/>
      <c r="L59" s="545"/>
      <c r="M59" s="543"/>
      <c r="N59" s="575"/>
      <c r="O59" s="562"/>
      <c r="P59" s="567"/>
      <c r="Q59" s="549"/>
      <c r="R59" s="562"/>
      <c r="S59" s="90"/>
      <c r="T59" s="112"/>
      <c r="U59" s="90"/>
      <c r="V59" s="90"/>
      <c r="W59" s="120"/>
    </row>
    <row r="60" spans="1:23" s="29" customFormat="1" ht="15.75">
      <c r="A60" s="50"/>
      <c r="B60" s="121" t="s">
        <v>78</v>
      </c>
      <c r="C60" s="118"/>
      <c r="D60" s="118"/>
      <c r="E60" s="118"/>
      <c r="F60" s="119"/>
      <c r="G60" s="852">
        <v>0.5</v>
      </c>
      <c r="H60" s="312">
        <f t="shared" si="1"/>
        <v>15</v>
      </c>
      <c r="I60" s="69"/>
      <c r="J60" s="116"/>
      <c r="K60" s="117"/>
      <c r="L60" s="117"/>
      <c r="M60" s="318"/>
      <c r="N60" s="314"/>
      <c r="O60" s="90"/>
      <c r="P60" s="345"/>
      <c r="Q60" s="112"/>
      <c r="R60" s="90"/>
      <c r="S60" s="90"/>
      <c r="T60" s="112"/>
      <c r="U60" s="90"/>
      <c r="V60" s="90"/>
      <c r="W60" s="120"/>
    </row>
    <row r="61" spans="1:23" s="29" customFormat="1" ht="15.75">
      <c r="A61" s="124" t="s">
        <v>173</v>
      </c>
      <c r="B61" s="186" t="s">
        <v>79</v>
      </c>
      <c r="C61" s="125"/>
      <c r="D61" s="118" t="s">
        <v>67</v>
      </c>
      <c r="E61" s="118"/>
      <c r="F61" s="119"/>
      <c r="G61" s="853">
        <v>3</v>
      </c>
      <c r="H61" s="322">
        <f t="shared" si="1"/>
        <v>90</v>
      </c>
      <c r="I61" s="62">
        <f>SUM(J61:L61)</f>
        <v>36</v>
      </c>
      <c r="J61" s="110">
        <v>18</v>
      </c>
      <c r="K61" s="111"/>
      <c r="L61" s="111">
        <v>18</v>
      </c>
      <c r="M61" s="317">
        <f>H61-I61</f>
        <v>54</v>
      </c>
      <c r="N61" s="324"/>
      <c r="O61" s="66">
        <v>4</v>
      </c>
      <c r="P61" s="345"/>
      <c r="Q61" s="112"/>
      <c r="R61" s="126"/>
      <c r="S61" s="126"/>
      <c r="T61" s="127"/>
      <c r="U61" s="126"/>
      <c r="V61" s="126"/>
      <c r="W61" s="120"/>
    </row>
    <row r="62" spans="1:25" s="29" customFormat="1" ht="14.25" customHeight="1">
      <c r="A62" s="124" t="s">
        <v>176</v>
      </c>
      <c r="B62" s="123" t="s">
        <v>85</v>
      </c>
      <c r="C62" s="130"/>
      <c r="D62" s="130"/>
      <c r="E62" s="130"/>
      <c r="F62" s="119"/>
      <c r="G62" s="854">
        <f>G64+G63</f>
        <v>12</v>
      </c>
      <c r="H62" s="312">
        <f t="shared" si="1"/>
        <v>360</v>
      </c>
      <c r="I62" s="86"/>
      <c r="J62" s="132"/>
      <c r="K62" s="133"/>
      <c r="L62" s="134"/>
      <c r="M62" s="320"/>
      <c r="N62" s="127"/>
      <c r="O62" s="126"/>
      <c r="P62" s="349"/>
      <c r="Q62" s="127"/>
      <c r="R62" s="126"/>
      <c r="S62" s="126"/>
      <c r="T62" s="135"/>
      <c r="U62" s="135"/>
      <c r="V62" s="135"/>
      <c r="W62" s="135"/>
      <c r="X62" s="136"/>
      <c r="Y62" s="136"/>
    </row>
    <row r="63" spans="1:25" s="29" customFormat="1" ht="18.75" customHeight="1">
      <c r="A63" s="124"/>
      <c r="B63" s="121" t="s">
        <v>78</v>
      </c>
      <c r="C63" s="130"/>
      <c r="D63" s="130"/>
      <c r="E63" s="130"/>
      <c r="F63" s="119"/>
      <c r="G63" s="845">
        <v>5</v>
      </c>
      <c r="H63" s="312">
        <f t="shared" si="1"/>
        <v>150</v>
      </c>
      <c r="I63" s="86"/>
      <c r="J63" s="132"/>
      <c r="K63" s="133"/>
      <c r="L63" s="133"/>
      <c r="M63" s="321"/>
      <c r="N63" s="113"/>
      <c r="O63" s="114"/>
      <c r="P63" s="115"/>
      <c r="Q63" s="113"/>
      <c r="R63" s="114"/>
      <c r="S63" s="114"/>
      <c r="T63" s="135"/>
      <c r="U63" s="137"/>
      <c r="V63" s="137"/>
      <c r="W63" s="135"/>
      <c r="X63" s="136"/>
      <c r="Y63" s="136"/>
    </row>
    <row r="64" spans="1:25" s="29" customFormat="1" ht="18.75" customHeight="1" thickBot="1">
      <c r="A64" s="175" t="s">
        <v>177</v>
      </c>
      <c r="B64" s="472" t="s">
        <v>79</v>
      </c>
      <c r="C64" s="408" t="s">
        <v>80</v>
      </c>
      <c r="D64" s="408"/>
      <c r="E64" s="408"/>
      <c r="F64" s="409"/>
      <c r="G64" s="855">
        <v>7</v>
      </c>
      <c r="H64" s="473">
        <f t="shared" si="1"/>
        <v>210</v>
      </c>
      <c r="I64" s="474">
        <v>75</v>
      </c>
      <c r="J64" s="474">
        <v>45</v>
      </c>
      <c r="K64" s="474">
        <v>15</v>
      </c>
      <c r="L64" s="474">
        <v>15</v>
      </c>
      <c r="M64" s="475">
        <f>H64-I64</f>
        <v>135</v>
      </c>
      <c r="N64" s="476">
        <v>5</v>
      </c>
      <c r="O64" s="477"/>
      <c r="P64" s="478"/>
      <c r="Q64" s="476"/>
      <c r="R64" s="477"/>
      <c r="S64" s="477"/>
      <c r="T64" s="135"/>
      <c r="U64" s="137"/>
      <c r="V64" s="137"/>
      <c r="W64" s="135"/>
      <c r="X64" s="136"/>
      <c r="Y64" s="136"/>
    </row>
    <row r="65" spans="1:25" s="29" customFormat="1" ht="18.75" customHeight="1" thickBot="1">
      <c r="A65" s="1709" t="s">
        <v>131</v>
      </c>
      <c r="B65" s="1710"/>
      <c r="C65" s="661"/>
      <c r="D65" s="661"/>
      <c r="E65" s="661"/>
      <c r="F65" s="662"/>
      <c r="G65" s="663">
        <f>G32+G38+G42+G45+G39+G35+G59+G51+G55+G56+G62+G54</f>
        <v>69.5</v>
      </c>
      <c r="H65" s="719">
        <f aca="true" t="shared" si="2" ref="H65:M65">H32+H38+H42+H45+H39+H35+H59+H51+H55+H56+H62+H54</f>
        <v>2085</v>
      </c>
      <c r="I65" s="719">
        <f t="shared" si="2"/>
        <v>93</v>
      </c>
      <c r="J65" s="719">
        <f t="shared" si="2"/>
        <v>46</v>
      </c>
      <c r="K65" s="719">
        <f t="shared" si="2"/>
        <v>20</v>
      </c>
      <c r="L65" s="719">
        <f t="shared" si="2"/>
        <v>27</v>
      </c>
      <c r="M65" s="719">
        <f t="shared" si="2"/>
        <v>147</v>
      </c>
      <c r="N65" s="718">
        <f>N34+N41+N44+N49+N39+N37+N61+N76+N53+N55+N58+N64</f>
        <v>20</v>
      </c>
      <c r="O65" s="664">
        <f>SUM(O35:O64)</f>
        <v>14</v>
      </c>
      <c r="P65" s="664">
        <f>SUM(P38:P64)</f>
        <v>9</v>
      </c>
      <c r="Q65" s="664">
        <v>0</v>
      </c>
      <c r="R65" s="664">
        <v>2</v>
      </c>
      <c r="S65" s="665">
        <v>0</v>
      </c>
      <c r="T65" s="135"/>
      <c r="U65" s="137"/>
      <c r="V65" s="137"/>
      <c r="W65" s="135"/>
      <c r="X65" s="136"/>
      <c r="Y65" s="136"/>
    </row>
    <row r="66" spans="1:25" s="29" customFormat="1" ht="18.75" customHeight="1">
      <c r="A66" s="1707" t="s">
        <v>132</v>
      </c>
      <c r="B66" s="1708"/>
      <c r="C66" s="655"/>
      <c r="D66" s="655"/>
      <c r="E66" s="655"/>
      <c r="F66" s="656"/>
      <c r="G66" s="657">
        <f>G34+G37+G44+G49+G41+G61+G54+G55+G58+G64+G53</f>
        <v>43.5</v>
      </c>
      <c r="H66" s="658"/>
      <c r="I66" s="659"/>
      <c r="J66" s="659"/>
      <c r="K66" s="659"/>
      <c r="L66" s="659"/>
      <c r="M66" s="659"/>
      <c r="N66" s="660"/>
      <c r="O66" s="660"/>
      <c r="P66" s="660"/>
      <c r="Q66" s="660"/>
      <c r="R66" s="660"/>
      <c r="S66" s="660"/>
      <c r="T66" s="135"/>
      <c r="U66" s="137"/>
      <c r="V66" s="137"/>
      <c r="W66" s="135"/>
      <c r="X66" s="136"/>
      <c r="Y66" s="136"/>
    </row>
    <row r="67" spans="1:25" s="29" customFormat="1" ht="18.75" customHeight="1" thickBot="1">
      <c r="A67" s="1726" t="s">
        <v>151</v>
      </c>
      <c r="B67" s="1726"/>
      <c r="C67" s="479"/>
      <c r="D67" s="479"/>
      <c r="E67" s="479"/>
      <c r="F67" s="480"/>
      <c r="G67" s="481">
        <f>G33+G38+G43+G46+G48+G52+G36+G60+G57+G63+G40</f>
        <v>26</v>
      </c>
      <c r="H67" s="482"/>
      <c r="I67" s="483"/>
      <c r="J67" s="483"/>
      <c r="K67" s="483"/>
      <c r="L67" s="483"/>
      <c r="M67" s="483"/>
      <c r="N67" s="484"/>
      <c r="O67" s="484"/>
      <c r="P67" s="484"/>
      <c r="Q67" s="484"/>
      <c r="R67" s="484"/>
      <c r="S67" s="484"/>
      <c r="T67" s="135"/>
      <c r="U67" s="137"/>
      <c r="V67" s="137"/>
      <c r="W67" s="135"/>
      <c r="X67" s="136"/>
      <c r="Y67" s="136"/>
    </row>
    <row r="68" spans="1:25" s="29" customFormat="1" ht="18" customHeight="1" thickBot="1">
      <c r="A68" s="1703" t="s">
        <v>174</v>
      </c>
      <c r="B68" s="1703"/>
      <c r="C68" s="1703"/>
      <c r="D68" s="1703"/>
      <c r="E68" s="1703"/>
      <c r="F68" s="1703"/>
      <c r="G68" s="1703"/>
      <c r="H68" s="1703"/>
      <c r="I68" s="1703"/>
      <c r="J68" s="1703"/>
      <c r="K68" s="1703"/>
      <c r="L68" s="1703"/>
      <c r="M68" s="1703"/>
      <c r="N68" s="1703"/>
      <c r="O68" s="1703"/>
      <c r="P68" s="1703"/>
      <c r="Q68" s="1703"/>
      <c r="R68" s="1703"/>
      <c r="S68" s="1704"/>
      <c r="T68" s="138"/>
      <c r="U68" s="138"/>
      <c r="V68" s="138"/>
      <c r="W68" s="138"/>
      <c r="X68" s="138"/>
      <c r="Y68" s="138"/>
    </row>
    <row r="69" spans="1:28" s="29" customFormat="1" ht="17.25" customHeight="1">
      <c r="A69" s="124" t="s">
        <v>143</v>
      </c>
      <c r="B69" s="139" t="s">
        <v>92</v>
      </c>
      <c r="C69" s="125"/>
      <c r="D69" s="130"/>
      <c r="E69" s="130"/>
      <c r="F69" s="119"/>
      <c r="G69" s="856">
        <f>G70+G71</f>
        <v>9</v>
      </c>
      <c r="H69" s="51">
        <f aca="true" t="shared" si="3" ref="H69:H86">G69*30</f>
        <v>270</v>
      </c>
      <c r="I69" s="131"/>
      <c r="J69" s="131"/>
      <c r="K69" s="125"/>
      <c r="L69" s="125"/>
      <c r="M69" s="331"/>
      <c r="N69" s="127"/>
      <c r="O69" s="144"/>
      <c r="P69" s="436"/>
      <c r="Q69" s="351"/>
      <c r="R69" s="141"/>
      <c r="S69" s="439"/>
      <c r="T69" s="145"/>
      <c r="U69" s="145"/>
      <c r="V69" s="145"/>
      <c r="W69" s="145"/>
      <c r="X69" s="145"/>
      <c r="Y69" s="145"/>
      <c r="Z69" s="759"/>
      <c r="AA69" s="759"/>
      <c r="AB69" s="759"/>
    </row>
    <row r="70" spans="1:28" s="29" customFormat="1" ht="15.75" customHeight="1" thickBot="1">
      <c r="A70" s="124"/>
      <c r="B70" s="121" t="s">
        <v>78</v>
      </c>
      <c r="C70" s="125"/>
      <c r="D70" s="130"/>
      <c r="E70" s="130"/>
      <c r="F70" s="119"/>
      <c r="G70" s="856">
        <v>3</v>
      </c>
      <c r="H70" s="51">
        <f t="shared" si="3"/>
        <v>90</v>
      </c>
      <c r="I70" s="131"/>
      <c r="J70" s="131"/>
      <c r="K70" s="125"/>
      <c r="L70" s="125"/>
      <c r="M70" s="331"/>
      <c r="N70" s="127"/>
      <c r="O70" s="144"/>
      <c r="P70" s="436"/>
      <c r="Q70" s="351"/>
      <c r="R70" s="141"/>
      <c r="S70" s="439"/>
      <c r="T70" s="146"/>
      <c r="U70" s="146"/>
      <c r="V70" s="146"/>
      <c r="W70" s="146"/>
      <c r="X70" s="146"/>
      <c r="Y70" s="147"/>
      <c r="Z70" s="759"/>
      <c r="AA70" s="759"/>
      <c r="AB70" s="759"/>
    </row>
    <row r="71" spans="1:28" s="186" customFormat="1" ht="15.75" customHeight="1" thickBot="1">
      <c r="A71" s="398" t="s">
        <v>144</v>
      </c>
      <c r="B71" s="268" t="s">
        <v>79</v>
      </c>
      <c r="C71" s="272"/>
      <c r="D71" s="273"/>
      <c r="E71" s="273"/>
      <c r="F71" s="122"/>
      <c r="G71" s="847">
        <v>6</v>
      </c>
      <c r="H71" s="83">
        <f t="shared" si="3"/>
        <v>180</v>
      </c>
      <c r="I71" s="274">
        <v>72</v>
      </c>
      <c r="J71" s="274">
        <v>36</v>
      </c>
      <c r="K71" s="272">
        <v>18</v>
      </c>
      <c r="L71" s="272">
        <v>18</v>
      </c>
      <c r="M71" s="325">
        <f>H71-I71</f>
        <v>108</v>
      </c>
      <c r="N71" s="316"/>
      <c r="O71" s="275"/>
      <c r="P71" s="437"/>
      <c r="Q71" s="354"/>
      <c r="R71" s="276"/>
      <c r="S71" s="440"/>
      <c r="T71" s="399"/>
      <c r="U71" s="399"/>
      <c r="V71" s="399"/>
      <c r="W71" s="399"/>
      <c r="X71" s="399"/>
      <c r="Y71" s="400"/>
      <c r="Z71" s="760"/>
      <c r="AA71" s="29" t="s">
        <v>57</v>
      </c>
      <c r="AB71" s="760">
        <f>G72+G73+G79+G83+G84+G88</f>
        <v>21</v>
      </c>
    </row>
    <row r="72" spans="1:28" s="29" customFormat="1" ht="19.5" customHeight="1" thickBot="1">
      <c r="A72" s="124" t="s">
        <v>145</v>
      </c>
      <c r="B72" s="233" t="s">
        <v>79</v>
      </c>
      <c r="C72" s="125">
        <v>2</v>
      </c>
      <c r="D72" s="130"/>
      <c r="E72" s="130"/>
      <c r="F72" s="119"/>
      <c r="G72" s="856">
        <v>5</v>
      </c>
      <c r="H72" s="51">
        <f t="shared" si="3"/>
        <v>150</v>
      </c>
      <c r="I72" s="131">
        <v>54</v>
      </c>
      <c r="J72" s="131">
        <v>36</v>
      </c>
      <c r="K72" s="125">
        <v>18</v>
      </c>
      <c r="L72" s="125"/>
      <c r="M72" s="331">
        <f>H72-I72</f>
        <v>96</v>
      </c>
      <c r="N72" s="127"/>
      <c r="O72" s="144">
        <v>6</v>
      </c>
      <c r="P72" s="436"/>
      <c r="Q72" s="351"/>
      <c r="R72" s="141"/>
      <c r="S72" s="439"/>
      <c r="T72" s="148"/>
      <c r="U72" s="148"/>
      <c r="V72" s="148"/>
      <c r="W72" s="148"/>
      <c r="X72" s="148"/>
      <c r="Y72" s="149"/>
      <c r="Z72" s="759"/>
      <c r="AA72" s="29" t="s">
        <v>58</v>
      </c>
      <c r="AB72" s="759">
        <f>G76+G89+G90+G94+G95</f>
        <v>15</v>
      </c>
    </row>
    <row r="73" spans="1:28" s="29" customFormat="1" ht="17.25" customHeight="1" thickBot="1">
      <c r="A73" s="50" t="s">
        <v>146</v>
      </c>
      <c r="B73" s="169" t="s">
        <v>194</v>
      </c>
      <c r="C73" s="118"/>
      <c r="D73" s="117"/>
      <c r="E73" s="117"/>
      <c r="F73" s="119">
        <v>3</v>
      </c>
      <c r="G73" s="856">
        <v>1</v>
      </c>
      <c r="H73" s="69">
        <f t="shared" si="3"/>
        <v>30</v>
      </c>
      <c r="I73" s="116">
        <v>18</v>
      </c>
      <c r="J73" s="116"/>
      <c r="K73" s="117"/>
      <c r="L73" s="117">
        <v>18</v>
      </c>
      <c r="M73" s="318">
        <f>H73-I73</f>
        <v>12</v>
      </c>
      <c r="N73" s="112"/>
      <c r="O73" s="401"/>
      <c r="P73" s="402">
        <v>2</v>
      </c>
      <c r="Q73" s="403"/>
      <c r="R73" s="374"/>
      <c r="S73" s="118"/>
      <c r="T73" s="154"/>
      <c r="U73" s="155"/>
      <c r="V73" s="155"/>
      <c r="W73" s="155"/>
      <c r="X73" s="155"/>
      <c r="Y73" s="155"/>
      <c r="Z73" s="759"/>
      <c r="AA73" s="759"/>
      <c r="AB73" s="759">
        <f>SUM(AB71:AB72)</f>
        <v>36</v>
      </c>
    </row>
    <row r="74" spans="1:28" s="381" customFormat="1" ht="15.75">
      <c r="A74" s="50" t="s">
        <v>184</v>
      </c>
      <c r="B74" s="87" t="s">
        <v>82</v>
      </c>
      <c r="C74" s="118"/>
      <c r="D74" s="118"/>
      <c r="E74" s="118"/>
      <c r="F74" s="119"/>
      <c r="G74" s="752">
        <f>G75+G76</f>
        <v>3.5</v>
      </c>
      <c r="H74" s="312">
        <f t="shared" si="3"/>
        <v>105</v>
      </c>
      <c r="I74" s="69"/>
      <c r="J74" s="116"/>
      <c r="K74" s="117"/>
      <c r="L74" s="117"/>
      <c r="M74" s="319"/>
      <c r="N74" s="315"/>
      <c r="O74" s="128"/>
      <c r="P74" s="348"/>
      <c r="Q74" s="347"/>
      <c r="R74" s="128"/>
      <c r="S74" s="441"/>
      <c r="T74" s="378"/>
      <c r="U74" s="379"/>
      <c r="V74" s="379"/>
      <c r="W74" s="380"/>
      <c r="Z74" s="761"/>
      <c r="AA74" s="761"/>
      <c r="AB74" s="761"/>
    </row>
    <row r="75" spans="1:28" s="381" customFormat="1" ht="15.75">
      <c r="A75" s="50"/>
      <c r="B75" s="87" t="s">
        <v>78</v>
      </c>
      <c r="C75" s="118"/>
      <c r="D75" s="118"/>
      <c r="E75" s="118"/>
      <c r="F75" s="119"/>
      <c r="G75" s="753">
        <v>1</v>
      </c>
      <c r="H75" s="312">
        <f t="shared" si="3"/>
        <v>30</v>
      </c>
      <c r="I75" s="69"/>
      <c r="J75" s="116"/>
      <c r="K75" s="117"/>
      <c r="L75" s="129"/>
      <c r="M75" s="318"/>
      <c r="N75" s="314"/>
      <c r="O75" s="90"/>
      <c r="P75" s="345"/>
      <c r="Q75" s="112"/>
      <c r="R75" s="90"/>
      <c r="S75" s="50"/>
      <c r="T75" s="378"/>
      <c r="U75" s="379"/>
      <c r="V75" s="379"/>
      <c r="W75" s="380"/>
      <c r="Z75" s="761"/>
      <c r="AA75" s="761"/>
      <c r="AB75" s="761"/>
    </row>
    <row r="76" spans="1:28" s="381" customFormat="1" ht="15.75">
      <c r="A76" s="50" t="s">
        <v>185</v>
      </c>
      <c r="B76" s="269" t="s">
        <v>79</v>
      </c>
      <c r="C76" s="118" t="s">
        <v>44</v>
      </c>
      <c r="D76" s="118"/>
      <c r="E76" s="118"/>
      <c r="F76" s="119"/>
      <c r="G76" s="866">
        <v>2.5</v>
      </c>
      <c r="H76" s="473">
        <f t="shared" si="3"/>
        <v>75</v>
      </c>
      <c r="I76" s="632">
        <v>36</v>
      </c>
      <c r="J76" s="632">
        <v>18</v>
      </c>
      <c r="K76" s="633">
        <v>18</v>
      </c>
      <c r="L76" s="867"/>
      <c r="M76" s="634">
        <f>H76-I76</f>
        <v>39</v>
      </c>
      <c r="N76" s="324"/>
      <c r="O76" s="66"/>
      <c r="P76" s="350"/>
      <c r="Q76" s="326"/>
      <c r="R76" s="90">
        <v>4</v>
      </c>
      <c r="S76" s="61"/>
      <c r="T76" s="378"/>
      <c r="U76" s="379">
        <v>5</v>
      </c>
      <c r="V76" s="379"/>
      <c r="W76" s="380"/>
      <c r="Z76" s="761"/>
      <c r="AA76" s="761"/>
      <c r="AB76" s="761"/>
    </row>
    <row r="77" spans="1:28" s="381" customFormat="1" ht="15.75">
      <c r="A77" s="124" t="s">
        <v>147</v>
      </c>
      <c r="B77" s="862" t="s">
        <v>95</v>
      </c>
      <c r="C77" s="118"/>
      <c r="D77" s="118"/>
      <c r="E77" s="118"/>
      <c r="F77" s="865"/>
      <c r="G77" s="872">
        <v>3.5</v>
      </c>
      <c r="H77" s="873">
        <f t="shared" si="3"/>
        <v>105</v>
      </c>
      <c r="I77" s="873"/>
      <c r="J77" s="873"/>
      <c r="K77" s="874"/>
      <c r="L77" s="874"/>
      <c r="M77" s="875"/>
      <c r="N77" s="324"/>
      <c r="O77" s="67"/>
      <c r="P77" s="350"/>
      <c r="Q77" s="326"/>
      <c r="R77" s="90"/>
      <c r="S77" s="61"/>
      <c r="T77" s="857"/>
      <c r="U77" s="858"/>
      <c r="V77" s="859"/>
      <c r="W77" s="860"/>
      <c r="Z77" s="761"/>
      <c r="AA77" s="761"/>
      <c r="AB77" s="761"/>
    </row>
    <row r="78" spans="1:28" s="381" customFormat="1" ht="15.75">
      <c r="A78" s="50"/>
      <c r="B78" s="863" t="s">
        <v>78</v>
      </c>
      <c r="C78" s="118"/>
      <c r="D78" s="118"/>
      <c r="E78" s="118"/>
      <c r="F78" s="865"/>
      <c r="G78" s="872">
        <v>1</v>
      </c>
      <c r="H78" s="873">
        <f t="shared" si="3"/>
        <v>30</v>
      </c>
      <c r="I78" s="873"/>
      <c r="J78" s="873"/>
      <c r="K78" s="874"/>
      <c r="L78" s="874"/>
      <c r="M78" s="875"/>
      <c r="N78" s="324"/>
      <c r="O78" s="67"/>
      <c r="P78" s="350"/>
      <c r="Q78" s="326"/>
      <c r="R78" s="90"/>
      <c r="S78" s="61"/>
      <c r="T78" s="857"/>
      <c r="U78" s="858"/>
      <c r="V78" s="859"/>
      <c r="W78" s="860"/>
      <c r="Z78" s="761"/>
      <c r="AA78" s="761"/>
      <c r="AB78" s="761"/>
    </row>
    <row r="79" spans="1:28" s="186" customFormat="1" ht="19.5" customHeight="1">
      <c r="A79" s="398" t="s">
        <v>147</v>
      </c>
      <c r="B79" s="864" t="s">
        <v>95</v>
      </c>
      <c r="C79" s="83"/>
      <c r="D79" s="62">
        <v>3</v>
      </c>
      <c r="E79" s="62"/>
      <c r="F79" s="754"/>
      <c r="G79" s="868">
        <v>2.5</v>
      </c>
      <c r="H79" s="869">
        <f t="shared" si="3"/>
        <v>75</v>
      </c>
      <c r="I79" s="870">
        <v>27</v>
      </c>
      <c r="J79" s="870">
        <v>18</v>
      </c>
      <c r="K79" s="871">
        <v>9</v>
      </c>
      <c r="L79" s="871"/>
      <c r="M79" s="691">
        <f>H79-I79</f>
        <v>48</v>
      </c>
      <c r="N79" s="282"/>
      <c r="O79" s="394"/>
      <c r="P79" s="755">
        <v>3</v>
      </c>
      <c r="Q79" s="395"/>
      <c r="R79" s="396"/>
      <c r="S79" s="440"/>
      <c r="T79" s="756"/>
      <c r="U79" s="757"/>
      <c r="V79" s="758"/>
      <c r="W79" s="756"/>
      <c r="X79" s="757"/>
      <c r="Y79" s="758"/>
      <c r="Z79" s="760"/>
      <c r="AA79" s="760"/>
      <c r="AB79" s="760"/>
    </row>
    <row r="80" spans="1:28" s="29" customFormat="1" ht="26.25" customHeight="1" thickBot="1">
      <c r="A80" s="124" t="s">
        <v>148</v>
      </c>
      <c r="B80" s="121" t="s">
        <v>97</v>
      </c>
      <c r="C80" s="125"/>
      <c r="D80" s="118"/>
      <c r="E80" s="118"/>
      <c r="F80" s="119"/>
      <c r="G80" s="876">
        <f>G81+G82</f>
        <v>14.5</v>
      </c>
      <c r="H80" s="69">
        <f t="shared" si="3"/>
        <v>435</v>
      </c>
      <c r="I80" s="116"/>
      <c r="J80" s="116"/>
      <c r="K80" s="117"/>
      <c r="L80" s="117"/>
      <c r="M80" s="318"/>
      <c r="N80" s="112"/>
      <c r="O80" s="144"/>
      <c r="P80" s="436"/>
      <c r="Q80" s="351"/>
      <c r="R80" s="141"/>
      <c r="S80" s="439"/>
      <c r="T80" s="177"/>
      <c r="U80" s="178"/>
      <c r="V80" s="178"/>
      <c r="W80" s="178"/>
      <c r="X80" s="178"/>
      <c r="Y80" s="178"/>
      <c r="Z80" s="759"/>
      <c r="AA80" s="759"/>
      <c r="AB80" s="759"/>
    </row>
    <row r="81" spans="1:28" s="29" customFormat="1" ht="18" customHeight="1" thickBot="1">
      <c r="A81" s="124"/>
      <c r="B81" s="121" t="s">
        <v>78</v>
      </c>
      <c r="C81" s="125"/>
      <c r="D81" s="118"/>
      <c r="E81" s="118"/>
      <c r="F81" s="81"/>
      <c r="G81" s="876">
        <v>4</v>
      </c>
      <c r="H81" s="69">
        <f t="shared" si="3"/>
        <v>120</v>
      </c>
      <c r="I81" s="116"/>
      <c r="J81" s="116"/>
      <c r="K81" s="117"/>
      <c r="L81" s="117"/>
      <c r="M81" s="318"/>
      <c r="N81" s="112"/>
      <c r="O81" s="144"/>
      <c r="P81" s="436"/>
      <c r="Q81" s="351"/>
      <c r="R81" s="141"/>
      <c r="S81" s="439"/>
      <c r="T81" s="179"/>
      <c r="U81" s="179"/>
      <c r="V81" s="179"/>
      <c r="W81" s="179"/>
      <c r="X81" s="179"/>
      <c r="Y81" s="180"/>
      <c r="Z81" s="759"/>
      <c r="AA81" s="759"/>
      <c r="AB81" s="759"/>
    </row>
    <row r="82" spans="1:28" s="29" customFormat="1" ht="22.5" customHeight="1" thickBot="1">
      <c r="A82" s="124" t="s">
        <v>175</v>
      </c>
      <c r="B82" s="268" t="s">
        <v>98</v>
      </c>
      <c r="C82" s="125"/>
      <c r="D82" s="118"/>
      <c r="E82" s="118"/>
      <c r="F82" s="81"/>
      <c r="G82" s="861">
        <v>10.5</v>
      </c>
      <c r="H82" s="62">
        <f t="shared" si="3"/>
        <v>315</v>
      </c>
      <c r="I82" s="110">
        <f>J82+K82+L82</f>
        <v>135</v>
      </c>
      <c r="J82" s="110">
        <v>78</v>
      </c>
      <c r="K82" s="111">
        <v>48</v>
      </c>
      <c r="L82" s="111">
        <v>9</v>
      </c>
      <c r="M82" s="317">
        <f>H82-I82</f>
        <v>180</v>
      </c>
      <c r="N82" s="326"/>
      <c r="O82" s="275"/>
      <c r="P82" s="437"/>
      <c r="Q82" s="354"/>
      <c r="R82" s="276"/>
      <c r="S82" s="439"/>
      <c r="T82" s="154"/>
      <c r="U82" s="155"/>
      <c r="V82" s="155"/>
      <c r="W82" s="155"/>
      <c r="X82" s="155"/>
      <c r="Y82" s="155"/>
      <c r="Z82" s="759"/>
      <c r="AA82" s="759"/>
      <c r="AB82" s="759"/>
    </row>
    <row r="83" spans="1:28" s="29" customFormat="1" ht="18" customHeight="1" thickBot="1">
      <c r="A83" s="124" t="s">
        <v>190</v>
      </c>
      <c r="B83" s="121" t="s">
        <v>98</v>
      </c>
      <c r="C83" s="125"/>
      <c r="D83" s="118" t="s">
        <v>80</v>
      </c>
      <c r="E83" s="118"/>
      <c r="F83" s="81"/>
      <c r="G83" s="876">
        <v>6.5</v>
      </c>
      <c r="H83" s="69">
        <f t="shared" si="3"/>
        <v>195</v>
      </c>
      <c r="I83" s="116">
        <v>90</v>
      </c>
      <c r="J83" s="116">
        <v>60</v>
      </c>
      <c r="K83" s="117">
        <v>30</v>
      </c>
      <c r="L83" s="117"/>
      <c r="M83" s="318">
        <f>H83-I83</f>
        <v>105</v>
      </c>
      <c r="N83" s="112">
        <v>6</v>
      </c>
      <c r="O83" s="144"/>
      <c r="P83" s="436"/>
      <c r="Q83" s="351"/>
      <c r="R83" s="141"/>
      <c r="S83" s="439"/>
      <c r="T83" s="179"/>
      <c r="U83" s="179"/>
      <c r="V83" s="179"/>
      <c r="W83" s="179"/>
      <c r="X83" s="179"/>
      <c r="Y83" s="180"/>
      <c r="Z83" s="759"/>
      <c r="AA83" s="759"/>
      <c r="AB83" s="759"/>
    </row>
    <row r="84" spans="1:28" s="186" customFormat="1" ht="21.75" customHeight="1">
      <c r="A84" s="124" t="s">
        <v>191</v>
      </c>
      <c r="B84" s="121" t="s">
        <v>79</v>
      </c>
      <c r="C84" s="125">
        <v>2</v>
      </c>
      <c r="D84" s="118"/>
      <c r="E84" s="118"/>
      <c r="F84" s="81"/>
      <c r="G84" s="876">
        <v>4</v>
      </c>
      <c r="H84" s="69">
        <f t="shared" si="3"/>
        <v>120</v>
      </c>
      <c r="I84" s="116">
        <f>J84+K84+L84</f>
        <v>45</v>
      </c>
      <c r="J84" s="116">
        <v>18</v>
      </c>
      <c r="K84" s="117">
        <v>18</v>
      </c>
      <c r="L84" s="117">
        <v>9</v>
      </c>
      <c r="M84" s="318">
        <f>H84-I84</f>
        <v>75</v>
      </c>
      <c r="N84" s="112"/>
      <c r="O84" s="144">
        <v>5</v>
      </c>
      <c r="P84" s="436"/>
      <c r="Q84" s="351"/>
      <c r="R84" s="141"/>
      <c r="S84" s="439"/>
      <c r="T84" s="181"/>
      <c r="U84" s="182"/>
      <c r="V84" s="183"/>
      <c r="W84" s="184"/>
      <c r="X84" s="182"/>
      <c r="Y84" s="185"/>
      <c r="Z84" s="760"/>
      <c r="AA84" s="760"/>
      <c r="AB84" s="760"/>
    </row>
    <row r="85" spans="1:28" s="29" customFormat="1" ht="15.75">
      <c r="A85" s="124" t="s">
        <v>149</v>
      </c>
      <c r="B85" s="121" t="s">
        <v>99</v>
      </c>
      <c r="C85" s="125"/>
      <c r="D85" s="130"/>
      <c r="E85" s="130"/>
      <c r="F85" s="81"/>
      <c r="G85" s="876">
        <v>11</v>
      </c>
      <c r="H85" s="51">
        <f t="shared" si="3"/>
        <v>330</v>
      </c>
      <c r="I85" s="131"/>
      <c r="J85" s="131"/>
      <c r="K85" s="125"/>
      <c r="L85" s="125"/>
      <c r="M85" s="331"/>
      <c r="N85" s="127"/>
      <c r="O85" s="144"/>
      <c r="P85" s="436"/>
      <c r="Q85" s="351"/>
      <c r="R85" s="141"/>
      <c r="S85" s="439"/>
      <c r="T85" s="187"/>
      <c r="U85" s="188"/>
      <c r="V85" s="189"/>
      <c r="W85" s="187"/>
      <c r="X85" s="188"/>
      <c r="Y85" s="189"/>
      <c r="Z85" s="759"/>
      <c r="AA85" s="759"/>
      <c r="AB85" s="759"/>
    </row>
    <row r="86" spans="1:28" s="29" customFormat="1" ht="15.75">
      <c r="A86" s="124"/>
      <c r="B86" s="121" t="s">
        <v>78</v>
      </c>
      <c r="C86" s="117"/>
      <c r="D86" s="118"/>
      <c r="E86" s="118"/>
      <c r="F86" s="81"/>
      <c r="G86" s="876">
        <v>3</v>
      </c>
      <c r="H86" s="51">
        <f t="shared" si="3"/>
        <v>90</v>
      </c>
      <c r="I86" s="116"/>
      <c r="J86" s="116"/>
      <c r="K86" s="117"/>
      <c r="L86" s="117"/>
      <c r="M86" s="331"/>
      <c r="N86" s="127"/>
      <c r="O86" s="144"/>
      <c r="P86" s="436"/>
      <c r="Q86" s="351"/>
      <c r="R86" s="141"/>
      <c r="S86" s="439"/>
      <c r="T86" s="190"/>
      <c r="U86" s="191"/>
      <c r="V86" s="192"/>
      <c r="W86" s="190"/>
      <c r="X86" s="191"/>
      <c r="Y86" s="192"/>
      <c r="Z86" s="759"/>
      <c r="AA86" s="759"/>
      <c r="AB86" s="759"/>
    </row>
    <row r="87" spans="1:28" s="29" customFormat="1" ht="15.75">
      <c r="A87" s="124" t="s">
        <v>150</v>
      </c>
      <c r="B87" s="268" t="s">
        <v>79</v>
      </c>
      <c r="C87" s="117"/>
      <c r="D87" s="118"/>
      <c r="E87" s="118"/>
      <c r="F87" s="81"/>
      <c r="G87" s="861">
        <v>8</v>
      </c>
      <c r="H87" s="83">
        <v>225</v>
      </c>
      <c r="I87" s="110">
        <f>J87+K87+L87</f>
        <v>102</v>
      </c>
      <c r="J87" s="110">
        <v>48</v>
      </c>
      <c r="K87" s="111">
        <v>39</v>
      </c>
      <c r="L87" s="111">
        <v>15</v>
      </c>
      <c r="M87" s="317">
        <f>H87-I87</f>
        <v>123</v>
      </c>
      <c r="N87" s="316"/>
      <c r="O87" s="275"/>
      <c r="P87" s="437"/>
      <c r="Q87" s="354"/>
      <c r="R87" s="141"/>
      <c r="S87" s="439"/>
      <c r="T87" s="193"/>
      <c r="U87" s="194"/>
      <c r="V87" s="195"/>
      <c r="W87" s="193"/>
      <c r="X87" s="194"/>
      <c r="Y87" s="195"/>
      <c r="Z87" s="759"/>
      <c r="AA87" s="759"/>
      <c r="AB87" s="759"/>
    </row>
    <row r="88" spans="1:28" s="29" customFormat="1" ht="15.75">
      <c r="A88" s="124" t="s">
        <v>192</v>
      </c>
      <c r="B88" s="139" t="s">
        <v>79</v>
      </c>
      <c r="C88" s="117"/>
      <c r="D88" s="117">
        <v>3</v>
      </c>
      <c r="E88" s="117"/>
      <c r="F88" s="89"/>
      <c r="G88" s="876">
        <v>2</v>
      </c>
      <c r="H88" s="51">
        <f>G88*30</f>
        <v>60</v>
      </c>
      <c r="I88" s="116">
        <v>27</v>
      </c>
      <c r="J88" s="116">
        <v>18</v>
      </c>
      <c r="K88" s="117">
        <v>9</v>
      </c>
      <c r="L88" s="117"/>
      <c r="M88" s="331">
        <f>H88-I88</f>
        <v>33</v>
      </c>
      <c r="N88" s="127"/>
      <c r="O88" s="411"/>
      <c r="P88" s="356">
        <v>3</v>
      </c>
      <c r="Q88" s="353"/>
      <c r="R88" s="141"/>
      <c r="S88" s="439"/>
      <c r="T88" s="193"/>
      <c r="U88" s="194"/>
      <c r="V88" s="195"/>
      <c r="W88" s="193"/>
      <c r="X88" s="194"/>
      <c r="Y88" s="195"/>
      <c r="Z88" s="759"/>
      <c r="AA88" s="759"/>
      <c r="AB88" s="759"/>
    </row>
    <row r="89" spans="1:28" s="29" customFormat="1" ht="15.75">
      <c r="A89" s="124" t="s">
        <v>198</v>
      </c>
      <c r="B89" s="139" t="s">
        <v>79</v>
      </c>
      <c r="C89" s="117">
        <v>4</v>
      </c>
      <c r="D89" s="117"/>
      <c r="E89" s="117"/>
      <c r="F89" s="119"/>
      <c r="G89" s="876">
        <v>4.5</v>
      </c>
      <c r="H89" s="51">
        <f>G89*30</f>
        <v>135</v>
      </c>
      <c r="I89" s="116">
        <v>60</v>
      </c>
      <c r="J89" s="116">
        <v>30</v>
      </c>
      <c r="K89" s="117">
        <v>30</v>
      </c>
      <c r="L89" s="117"/>
      <c r="M89" s="331">
        <f>H89-I89</f>
        <v>75</v>
      </c>
      <c r="N89" s="127"/>
      <c r="O89" s="411"/>
      <c r="P89" s="356"/>
      <c r="Q89" s="747">
        <v>4</v>
      </c>
      <c r="R89" s="141"/>
      <c r="S89" s="439"/>
      <c r="T89" s="193"/>
      <c r="U89" s="194"/>
      <c r="V89" s="195"/>
      <c r="W89" s="193"/>
      <c r="X89" s="194"/>
      <c r="Y89" s="195"/>
      <c r="Z89" s="759"/>
      <c r="AA89" s="759"/>
      <c r="AB89" s="759"/>
    </row>
    <row r="90" spans="1:28" s="29" customFormat="1" ht="16.5" thickBot="1">
      <c r="A90" s="124" t="s">
        <v>193</v>
      </c>
      <c r="B90" s="139" t="s">
        <v>100</v>
      </c>
      <c r="C90" s="117"/>
      <c r="D90" s="117"/>
      <c r="E90" s="117">
        <v>4</v>
      </c>
      <c r="F90" s="119"/>
      <c r="G90" s="876">
        <v>1.5</v>
      </c>
      <c r="H90" s="51">
        <f aca="true" t="shared" si="4" ref="H90:H95">G90*30</f>
        <v>45</v>
      </c>
      <c r="I90" s="116">
        <v>15</v>
      </c>
      <c r="J90" s="116"/>
      <c r="K90" s="117"/>
      <c r="L90" s="117">
        <v>15</v>
      </c>
      <c r="M90" s="331">
        <f>H90-I90</f>
        <v>30</v>
      </c>
      <c r="N90" s="127"/>
      <c r="O90" s="411"/>
      <c r="P90" s="356"/>
      <c r="Q90" s="352">
        <v>1</v>
      </c>
      <c r="R90" s="141"/>
      <c r="S90" s="439"/>
      <c r="T90" s="196"/>
      <c r="U90" s="197"/>
      <c r="V90" s="198"/>
      <c r="W90" s="196"/>
      <c r="X90" s="197"/>
      <c r="Y90" s="198"/>
      <c r="Z90" s="759"/>
      <c r="AA90" s="759"/>
      <c r="AB90" s="759"/>
    </row>
    <row r="91" spans="1:28" s="29" customFormat="1" ht="15.75">
      <c r="A91" s="124" t="s">
        <v>195</v>
      </c>
      <c r="B91" s="139" t="s">
        <v>102</v>
      </c>
      <c r="C91" s="117"/>
      <c r="D91" s="117"/>
      <c r="E91" s="117"/>
      <c r="F91" s="119"/>
      <c r="G91" s="744">
        <v>10.5</v>
      </c>
      <c r="H91" s="51">
        <f t="shared" si="4"/>
        <v>315</v>
      </c>
      <c r="I91" s="116"/>
      <c r="J91" s="116"/>
      <c r="K91" s="117"/>
      <c r="L91" s="117"/>
      <c r="M91" s="331"/>
      <c r="N91" s="127"/>
      <c r="O91" s="144"/>
      <c r="P91" s="436"/>
      <c r="Q91" s="351"/>
      <c r="R91" s="141"/>
      <c r="S91" s="439"/>
      <c r="Z91" s="759"/>
      <c r="AA91" s="759"/>
      <c r="AB91" s="759"/>
    </row>
    <row r="92" spans="1:28" s="29" customFormat="1" ht="15.75">
      <c r="A92" s="124"/>
      <c r="B92" s="139" t="s">
        <v>78</v>
      </c>
      <c r="C92" s="117"/>
      <c r="D92" s="117"/>
      <c r="E92" s="117"/>
      <c r="F92" s="119"/>
      <c r="G92" s="744">
        <v>4</v>
      </c>
      <c r="H92" s="51">
        <f t="shared" si="4"/>
        <v>120</v>
      </c>
      <c r="I92" s="116"/>
      <c r="J92" s="116"/>
      <c r="K92" s="117"/>
      <c r="L92" s="117"/>
      <c r="M92" s="331"/>
      <c r="N92" s="127"/>
      <c r="O92" s="144"/>
      <c r="P92" s="436"/>
      <c r="Q92" s="351"/>
      <c r="R92" s="141"/>
      <c r="S92" s="439"/>
      <c r="Z92" s="759"/>
      <c r="AA92" s="759"/>
      <c r="AB92" s="759"/>
    </row>
    <row r="93" spans="1:28" s="29" customFormat="1" ht="15.75">
      <c r="A93" s="124" t="s">
        <v>196</v>
      </c>
      <c r="B93" s="222" t="s">
        <v>79</v>
      </c>
      <c r="C93" s="111"/>
      <c r="D93" s="111"/>
      <c r="E93" s="111"/>
      <c r="F93" s="122"/>
      <c r="G93" s="861">
        <v>6.5</v>
      </c>
      <c r="H93" s="83">
        <f t="shared" si="4"/>
        <v>195</v>
      </c>
      <c r="I93" s="110">
        <v>70</v>
      </c>
      <c r="J93" s="110">
        <v>30</v>
      </c>
      <c r="K93" s="111">
        <v>30</v>
      </c>
      <c r="L93" s="111">
        <v>10</v>
      </c>
      <c r="M93" s="325">
        <f>H93-I93</f>
        <v>125</v>
      </c>
      <c r="N93" s="316"/>
      <c r="O93" s="275"/>
      <c r="P93" s="437"/>
      <c r="Q93" s="354"/>
      <c r="R93" s="276"/>
      <c r="S93" s="439"/>
      <c r="Z93" s="759"/>
      <c r="AA93" s="759"/>
      <c r="AB93" s="759"/>
    </row>
    <row r="94" spans="1:28" s="29" customFormat="1" ht="15.75">
      <c r="A94" s="412" t="s">
        <v>197</v>
      </c>
      <c r="B94" s="29" t="s">
        <v>79</v>
      </c>
      <c r="C94" s="125">
        <v>4</v>
      </c>
      <c r="D94" s="125"/>
      <c r="E94" s="125"/>
      <c r="F94" s="119"/>
      <c r="G94" s="876">
        <v>5.5</v>
      </c>
      <c r="H94" s="51">
        <f t="shared" si="4"/>
        <v>165</v>
      </c>
      <c r="I94" s="131">
        <v>60</v>
      </c>
      <c r="J94" s="131">
        <v>30</v>
      </c>
      <c r="K94" s="125">
        <v>30</v>
      </c>
      <c r="L94" s="125"/>
      <c r="M94" s="331">
        <f>H94-I94</f>
        <v>105</v>
      </c>
      <c r="N94" s="127"/>
      <c r="O94" s="144"/>
      <c r="P94" s="436"/>
      <c r="Q94" s="403">
        <v>4</v>
      </c>
      <c r="R94" s="170"/>
      <c r="S94" s="442"/>
      <c r="T94" s="199"/>
      <c r="U94" s="199"/>
      <c r="V94" s="199"/>
      <c r="W94" s="199"/>
      <c r="X94" s="199"/>
      <c r="Y94" s="199"/>
      <c r="Z94" s="759"/>
      <c r="AA94" s="759"/>
      <c r="AB94" s="759"/>
    </row>
    <row r="95" spans="1:28" s="29" customFormat="1" ht="16.5" thickBot="1">
      <c r="A95" s="175" t="s">
        <v>199</v>
      </c>
      <c r="B95" s="416" t="s">
        <v>103</v>
      </c>
      <c r="C95" s="417"/>
      <c r="D95" s="408"/>
      <c r="E95" s="408" t="s">
        <v>44</v>
      </c>
      <c r="F95" s="409"/>
      <c r="G95" s="877">
        <v>1</v>
      </c>
      <c r="H95" s="418">
        <f t="shared" si="4"/>
        <v>30</v>
      </c>
      <c r="I95" s="419">
        <v>10</v>
      </c>
      <c r="J95" s="419"/>
      <c r="K95" s="417"/>
      <c r="L95" s="417">
        <v>10</v>
      </c>
      <c r="M95" s="420">
        <f>H95-I95</f>
        <v>20</v>
      </c>
      <c r="N95" s="410"/>
      <c r="O95" s="421"/>
      <c r="P95" s="438"/>
      <c r="Q95" s="422"/>
      <c r="R95" s="423">
        <v>1</v>
      </c>
      <c r="S95" s="443"/>
      <c r="T95" s="199"/>
      <c r="U95" s="199"/>
      <c r="V95" s="199"/>
      <c r="W95" s="199"/>
      <c r="X95" s="199"/>
      <c r="Y95" s="199"/>
      <c r="Z95" s="759"/>
      <c r="AA95" s="759"/>
      <c r="AB95" s="759"/>
    </row>
    <row r="96" spans="1:25" s="29" customFormat="1" ht="16.5" thickBot="1">
      <c r="A96" s="1702" t="s">
        <v>131</v>
      </c>
      <c r="B96" s="1702"/>
      <c r="C96" s="445"/>
      <c r="D96" s="446"/>
      <c r="E96" s="446"/>
      <c r="F96" s="447"/>
      <c r="G96" s="448">
        <f>G69+G74+G80+G77+G85+G91</f>
        <v>52</v>
      </c>
      <c r="H96" s="448">
        <f>H69+H74+H79+H80+H85+H91</f>
        <v>1530</v>
      </c>
      <c r="I96" s="450">
        <f>I71+I76+I79+I82+I87+I93</f>
        <v>442</v>
      </c>
      <c r="J96" s="450">
        <f>J71+J76+J79+J82+J87+J93</f>
        <v>228</v>
      </c>
      <c r="K96" s="445">
        <f>K71+K76+K79+K82+K87+K93</f>
        <v>162</v>
      </c>
      <c r="L96" s="445">
        <f>L71+L76+L79+L82+L87+L93</f>
        <v>52</v>
      </c>
      <c r="M96" s="449">
        <f>M71+M76+M79+M82+M87+M93</f>
        <v>623</v>
      </c>
      <c r="N96" s="451">
        <f aca="true" t="shared" si="5" ref="N96:S96">SUM(N69:N95)</f>
        <v>6</v>
      </c>
      <c r="O96" s="451">
        <f t="shared" si="5"/>
        <v>11</v>
      </c>
      <c r="P96" s="451">
        <f t="shared" si="5"/>
        <v>8</v>
      </c>
      <c r="Q96" s="451">
        <f t="shared" si="5"/>
        <v>9</v>
      </c>
      <c r="R96" s="451">
        <f t="shared" si="5"/>
        <v>5</v>
      </c>
      <c r="S96" s="451">
        <f t="shared" si="5"/>
        <v>0</v>
      </c>
      <c r="T96" s="199"/>
      <c r="U96" s="199"/>
      <c r="V96" s="199"/>
      <c r="W96" s="199"/>
      <c r="X96" s="199"/>
      <c r="Y96" s="199"/>
    </row>
    <row r="97" spans="1:25" s="29" customFormat="1" ht="18.75" customHeight="1" thickBot="1">
      <c r="A97" s="1701" t="s">
        <v>132</v>
      </c>
      <c r="B97" s="1701"/>
      <c r="C97" s="386"/>
      <c r="D97" s="386"/>
      <c r="E97" s="386"/>
      <c r="F97" s="386"/>
      <c r="G97" s="387">
        <f>G71+G76+G79+G82+G87+G93</f>
        <v>36</v>
      </c>
      <c r="H97" s="388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199"/>
      <c r="U97" s="199"/>
      <c r="V97" s="199"/>
      <c r="W97" s="199"/>
      <c r="X97" s="199"/>
      <c r="Y97" s="199"/>
    </row>
    <row r="98" spans="1:25" s="29" customFormat="1" ht="15.75" customHeight="1" thickBot="1">
      <c r="A98" s="1705" t="s">
        <v>151</v>
      </c>
      <c r="B98" s="1706"/>
      <c r="C98" s="382"/>
      <c r="D98" s="382"/>
      <c r="E98" s="382"/>
      <c r="F98" s="382"/>
      <c r="G98" s="383">
        <f>G70+G75+G81+G86+G92+G78</f>
        <v>16</v>
      </c>
      <c r="H98" s="384"/>
      <c r="I98" s="384"/>
      <c r="J98" s="384"/>
      <c r="K98" s="384"/>
      <c r="L98" s="384"/>
      <c r="M98" s="384"/>
      <c r="N98" s="384"/>
      <c r="O98" s="384"/>
      <c r="P98" s="444"/>
      <c r="Q98" s="385"/>
      <c r="R98" s="384"/>
      <c r="S98" s="384"/>
      <c r="T98" s="199"/>
      <c r="U98" s="199"/>
      <c r="V98" s="199"/>
      <c r="W98" s="199"/>
      <c r="X98" s="199"/>
      <c r="Y98" s="199"/>
    </row>
    <row r="99" spans="1:25" s="29" customFormat="1" ht="16.5" thickBot="1">
      <c r="A99" s="1766"/>
      <c r="B99" s="1767"/>
      <c r="C99" s="1767"/>
      <c r="D99" s="1767"/>
      <c r="E99" s="1767"/>
      <c r="F99" s="1767"/>
      <c r="G99" s="1767"/>
      <c r="H99" s="1767"/>
      <c r="I99" s="1767"/>
      <c r="J99" s="1767"/>
      <c r="K99" s="1767"/>
      <c r="L99" s="1767"/>
      <c r="M99" s="1767"/>
      <c r="N99" s="1767"/>
      <c r="O99" s="1767"/>
      <c r="P99" s="1767"/>
      <c r="Q99" s="1767"/>
      <c r="R99" s="1767"/>
      <c r="S99" s="1768"/>
      <c r="T99" s="199"/>
      <c r="U99" s="199"/>
      <c r="V99" s="199"/>
      <c r="W99" s="199"/>
      <c r="X99" s="199"/>
      <c r="Y99" s="199"/>
    </row>
    <row r="100" spans="1:25" s="29" customFormat="1" ht="15.75" customHeight="1" thickBot="1">
      <c r="A100" s="1747" t="s">
        <v>178</v>
      </c>
      <c r="B100" s="1748"/>
      <c r="C100" s="1748"/>
      <c r="D100" s="1748"/>
      <c r="E100" s="1748"/>
      <c r="F100" s="1748"/>
      <c r="G100" s="1748"/>
      <c r="H100" s="1748"/>
      <c r="I100" s="1748"/>
      <c r="J100" s="1748"/>
      <c r="K100" s="1748"/>
      <c r="L100" s="1748"/>
      <c r="M100" s="1748"/>
      <c r="N100" s="1748"/>
      <c r="O100" s="1748"/>
      <c r="P100" s="1748"/>
      <c r="Q100" s="1748"/>
      <c r="R100" s="1748"/>
      <c r="S100" s="1749"/>
      <c r="T100" s="199"/>
      <c r="U100" s="199"/>
      <c r="V100" s="199"/>
      <c r="W100" s="199"/>
      <c r="X100" s="199"/>
      <c r="Y100" s="199"/>
    </row>
    <row r="101" spans="1:25" s="29" customFormat="1" ht="26.25" customHeight="1" hidden="1" thickBot="1">
      <c r="A101" s="1744" t="s">
        <v>237</v>
      </c>
      <c r="B101" s="1745"/>
      <c r="C101" s="1745"/>
      <c r="D101" s="1745"/>
      <c r="E101" s="1745"/>
      <c r="F101" s="1745"/>
      <c r="G101" s="1745"/>
      <c r="H101" s="1745"/>
      <c r="I101" s="1745"/>
      <c r="J101" s="1745"/>
      <c r="K101" s="1745"/>
      <c r="L101" s="1745"/>
      <c r="M101" s="1745"/>
      <c r="N101" s="1745"/>
      <c r="O101" s="1745"/>
      <c r="P101" s="1745"/>
      <c r="Q101" s="1745"/>
      <c r="R101" s="1745"/>
      <c r="S101" s="1746"/>
      <c r="T101" s="26"/>
      <c r="U101" s="26"/>
      <c r="V101" s="26"/>
      <c r="W101" s="26"/>
      <c r="X101" s="26"/>
      <c r="Y101" s="26"/>
    </row>
    <row r="102" spans="1:25" s="29" customFormat="1" ht="15.75" hidden="1">
      <c r="A102" s="390"/>
      <c r="B102" s="221"/>
      <c r="C102" s="221"/>
      <c r="D102" s="221"/>
      <c r="E102" s="221"/>
      <c r="F102" s="221"/>
      <c r="G102" s="173"/>
      <c r="H102" s="46"/>
      <c r="I102" s="389"/>
      <c r="J102" s="389"/>
      <c r="K102" s="389"/>
      <c r="L102" s="389"/>
      <c r="M102" s="334"/>
      <c r="N102" s="221"/>
      <c r="O102" s="389"/>
      <c r="P102" s="361"/>
      <c r="Q102" s="358"/>
      <c r="R102" s="216"/>
      <c r="S102" s="358"/>
      <c r="T102" s="26"/>
      <c r="U102" s="26"/>
      <c r="V102" s="26"/>
      <c r="W102" s="26"/>
      <c r="X102" s="26"/>
      <c r="Y102" s="26"/>
    </row>
    <row r="103" spans="1:25" s="29" customFormat="1" ht="15.75" hidden="1">
      <c r="A103" s="390"/>
      <c r="B103" s="221"/>
      <c r="C103" s="221"/>
      <c r="D103" s="221"/>
      <c r="E103" s="221"/>
      <c r="F103" s="221"/>
      <c r="G103" s="173"/>
      <c r="H103" s="51"/>
      <c r="I103" s="139"/>
      <c r="J103" s="139"/>
      <c r="K103" s="139"/>
      <c r="L103" s="139"/>
      <c r="M103" s="333"/>
      <c r="N103" s="220"/>
      <c r="O103" s="139"/>
      <c r="P103" s="360"/>
      <c r="Q103" s="223"/>
      <c r="R103" s="218"/>
      <c r="S103" s="223"/>
      <c r="T103" s="26"/>
      <c r="U103" s="26"/>
      <c r="V103" s="26"/>
      <c r="W103" s="26"/>
      <c r="X103" s="26"/>
      <c r="Y103" s="26"/>
    </row>
    <row r="104" spans="1:25" s="29" customFormat="1" ht="15.75" hidden="1">
      <c r="A104" s="330"/>
      <c r="B104" s="220"/>
      <c r="C104" s="221"/>
      <c r="D104" s="221"/>
      <c r="E104" s="221"/>
      <c r="F104" s="221"/>
      <c r="G104" s="173"/>
      <c r="H104" s="173"/>
      <c r="I104" s="221"/>
      <c r="J104" s="221"/>
      <c r="K104" s="221"/>
      <c r="L104" s="221"/>
      <c r="M104" s="334"/>
      <c r="N104" s="221"/>
      <c r="O104" s="221"/>
      <c r="P104" s="361"/>
      <c r="Q104" s="358"/>
      <c r="R104" s="216"/>
      <c r="S104" s="218"/>
      <c r="T104" s="26"/>
      <c r="U104" s="26"/>
      <c r="V104" s="26"/>
      <c r="W104" s="26"/>
      <c r="X104" s="26"/>
      <c r="Y104" s="26"/>
    </row>
    <row r="105" spans="1:25" s="29" customFormat="1" ht="15.75" hidden="1">
      <c r="A105" s="330"/>
      <c r="B105" s="220"/>
      <c r="C105" s="221"/>
      <c r="D105" s="221"/>
      <c r="E105" s="221"/>
      <c r="F105" s="221"/>
      <c r="G105" s="173"/>
      <c r="H105" s="173"/>
      <c r="I105" s="221"/>
      <c r="J105" s="221"/>
      <c r="K105" s="221"/>
      <c r="L105" s="221"/>
      <c r="M105" s="334"/>
      <c r="N105" s="221"/>
      <c r="O105" s="221"/>
      <c r="P105" s="361"/>
      <c r="Q105" s="223"/>
      <c r="R105" s="218"/>
      <c r="S105" s="218"/>
      <c r="T105" s="26"/>
      <c r="U105" s="26"/>
      <c r="V105" s="26"/>
      <c r="W105" s="26"/>
      <c r="X105" s="26"/>
      <c r="Y105" s="26"/>
    </row>
    <row r="106" spans="1:25" s="29" customFormat="1" ht="16.5" hidden="1" thickBot="1">
      <c r="A106" s="330"/>
      <c r="B106" s="220"/>
      <c r="C106" s="221"/>
      <c r="D106" s="221"/>
      <c r="E106" s="221"/>
      <c r="F106" s="221"/>
      <c r="G106" s="173"/>
      <c r="H106" s="173"/>
      <c r="I106" s="221"/>
      <c r="J106" s="221"/>
      <c r="K106" s="221"/>
      <c r="L106" s="221"/>
      <c r="M106" s="334"/>
      <c r="N106" s="221"/>
      <c r="O106" s="221"/>
      <c r="P106" s="361"/>
      <c r="Q106" s="223"/>
      <c r="R106" s="218"/>
      <c r="S106" s="218"/>
      <c r="T106" s="26"/>
      <c r="U106" s="26"/>
      <c r="V106" s="26"/>
      <c r="W106" s="26"/>
      <c r="X106" s="26"/>
      <c r="Y106" s="26"/>
    </row>
    <row r="107" spans="1:25" s="29" customFormat="1" ht="15.75" customHeight="1" thickBot="1">
      <c r="A107" s="1769" t="s">
        <v>201</v>
      </c>
      <c r="B107" s="1770"/>
      <c r="C107" s="1770"/>
      <c r="D107" s="1770"/>
      <c r="E107" s="1770"/>
      <c r="F107" s="1770"/>
      <c r="G107" s="1770"/>
      <c r="H107" s="1770"/>
      <c r="I107" s="1770"/>
      <c r="J107" s="1770"/>
      <c r="K107" s="1770"/>
      <c r="L107" s="1770"/>
      <c r="M107" s="1770"/>
      <c r="N107" s="1770"/>
      <c r="O107" s="1770"/>
      <c r="P107" s="1770"/>
      <c r="Q107" s="1770"/>
      <c r="R107" s="1770"/>
      <c r="S107" s="1771"/>
      <c r="T107" s="199"/>
      <c r="U107" s="199"/>
      <c r="V107" s="199"/>
      <c r="W107" s="199"/>
      <c r="X107" s="199"/>
      <c r="Y107" s="199"/>
    </row>
    <row r="108" spans="1:25" s="381" customFormat="1" ht="18" customHeight="1" thickBot="1">
      <c r="A108" s="625" t="s">
        <v>179</v>
      </c>
      <c r="B108" s="626" t="s">
        <v>86</v>
      </c>
      <c r="C108" s="627"/>
      <c r="D108" s="463"/>
      <c r="E108" s="463"/>
      <c r="F108" s="628"/>
      <c r="G108" s="903">
        <v>8</v>
      </c>
      <c r="H108" s="627">
        <f aca="true" t="shared" si="6" ref="H108:H128">G108*30</f>
        <v>240</v>
      </c>
      <c r="I108" s="461"/>
      <c r="J108" s="461"/>
      <c r="K108" s="462"/>
      <c r="L108" s="462"/>
      <c r="M108" s="463"/>
      <c r="N108" s="627"/>
      <c r="O108" s="627"/>
      <c r="P108" s="627"/>
      <c r="Q108" s="627"/>
      <c r="R108" s="627"/>
      <c r="S108" s="627"/>
      <c r="T108" s="397"/>
      <c r="U108" s="397"/>
      <c r="V108" s="397"/>
      <c r="W108" s="397"/>
      <c r="X108" s="397"/>
      <c r="Y108" s="397"/>
    </row>
    <row r="109" spans="1:25" s="381" customFormat="1" ht="18" customHeight="1" thickBot="1">
      <c r="A109" s="266"/>
      <c r="B109" s="424" t="s">
        <v>78</v>
      </c>
      <c r="C109" s="73"/>
      <c r="D109" s="425"/>
      <c r="E109" s="425"/>
      <c r="F109" s="426"/>
      <c r="G109" s="904">
        <v>2</v>
      </c>
      <c r="H109" s="73">
        <f t="shared" si="6"/>
        <v>60</v>
      </c>
      <c r="I109" s="103"/>
      <c r="J109" s="103"/>
      <c r="K109" s="102"/>
      <c r="L109" s="102"/>
      <c r="M109" s="427"/>
      <c r="N109" s="428"/>
      <c r="O109" s="73"/>
      <c r="P109" s="377"/>
      <c r="Q109" s="428"/>
      <c r="R109" s="73"/>
      <c r="S109" s="73"/>
      <c r="T109" s="397"/>
      <c r="U109" s="397"/>
      <c r="V109" s="397"/>
      <c r="W109" s="397"/>
      <c r="X109" s="397"/>
      <c r="Y109" s="397"/>
    </row>
    <row r="110" spans="1:27" s="381" customFormat="1" ht="18" customHeight="1" thickBot="1">
      <c r="A110" s="625" t="s">
        <v>179</v>
      </c>
      <c r="B110" s="626" t="s">
        <v>86</v>
      </c>
      <c r="C110" s="69"/>
      <c r="D110" s="77"/>
      <c r="E110" s="77"/>
      <c r="F110" s="140"/>
      <c r="G110" s="878">
        <v>6</v>
      </c>
      <c r="H110" s="62">
        <f t="shared" si="6"/>
        <v>180</v>
      </c>
      <c r="I110" s="110">
        <f>I111+I112</f>
        <v>69</v>
      </c>
      <c r="J110" s="110">
        <v>43</v>
      </c>
      <c r="K110" s="111">
        <v>26</v>
      </c>
      <c r="L110" s="111"/>
      <c r="M110" s="317">
        <f>H110-I110</f>
        <v>111</v>
      </c>
      <c r="N110" s="282"/>
      <c r="O110" s="62"/>
      <c r="P110" s="72"/>
      <c r="Q110" s="282"/>
      <c r="R110" s="62"/>
      <c r="S110" s="62"/>
      <c r="T110" s="397"/>
      <c r="U110" s="397"/>
      <c r="V110" s="397"/>
      <c r="W110" s="397"/>
      <c r="X110" s="397"/>
      <c r="Y110" s="397"/>
      <c r="AA110" s="774">
        <f>G110+G115+G118+G121+G125+G128</f>
        <v>32</v>
      </c>
    </row>
    <row r="111" spans="1:27" s="381" customFormat="1" ht="18" customHeight="1">
      <c r="A111" s="579" t="s">
        <v>180</v>
      </c>
      <c r="B111" s="576" t="s">
        <v>79</v>
      </c>
      <c r="C111" s="565"/>
      <c r="D111" s="580">
        <v>5</v>
      </c>
      <c r="E111" s="580"/>
      <c r="F111" s="581"/>
      <c r="G111" s="879">
        <v>4</v>
      </c>
      <c r="H111" s="565">
        <f t="shared" si="6"/>
        <v>120</v>
      </c>
      <c r="I111" s="544">
        <v>45</v>
      </c>
      <c r="J111" s="544">
        <v>27</v>
      </c>
      <c r="K111" s="545">
        <v>18</v>
      </c>
      <c r="L111" s="545"/>
      <c r="M111" s="318">
        <f>H111-I111</f>
        <v>75</v>
      </c>
      <c r="N111" s="308"/>
      <c r="O111" s="69"/>
      <c r="P111" s="370"/>
      <c r="Q111" s="308"/>
      <c r="R111" s="69">
        <v>5</v>
      </c>
      <c r="S111" s="69"/>
      <c r="T111" s="397"/>
      <c r="U111" s="397"/>
      <c r="V111" s="397"/>
      <c r="W111" s="397"/>
      <c r="X111" s="397"/>
      <c r="Y111" s="397"/>
      <c r="AA111" s="774">
        <f>G126</f>
        <v>1</v>
      </c>
    </row>
    <row r="112" spans="1:27" s="381" customFormat="1" ht="18" customHeight="1">
      <c r="A112" s="579" t="s">
        <v>181</v>
      </c>
      <c r="B112" s="576" t="s">
        <v>79</v>
      </c>
      <c r="C112" s="565">
        <v>6</v>
      </c>
      <c r="D112" s="580"/>
      <c r="E112" s="580"/>
      <c r="F112" s="581"/>
      <c r="G112" s="879">
        <v>2</v>
      </c>
      <c r="H112" s="565">
        <f t="shared" si="6"/>
        <v>60</v>
      </c>
      <c r="I112" s="544">
        <v>24</v>
      </c>
      <c r="J112" s="544">
        <v>16</v>
      </c>
      <c r="K112" s="545">
        <v>8</v>
      </c>
      <c r="L112" s="545"/>
      <c r="M112" s="318">
        <f>H112-I112</f>
        <v>36</v>
      </c>
      <c r="N112" s="308"/>
      <c r="O112" s="301"/>
      <c r="P112" s="429"/>
      <c r="Q112" s="372"/>
      <c r="R112" s="373"/>
      <c r="S112" s="374">
        <v>3</v>
      </c>
      <c r="T112" s="397"/>
      <c r="U112" s="397"/>
      <c r="V112" s="397"/>
      <c r="W112" s="397"/>
      <c r="X112" s="397"/>
      <c r="Y112" s="397"/>
      <c r="AA112" s="774">
        <f>G110+G115+G118+G121+G127+G128</f>
        <v>31</v>
      </c>
    </row>
    <row r="113" spans="1:27" s="790" customFormat="1" ht="18" customHeight="1">
      <c r="A113" s="880" t="s">
        <v>182</v>
      </c>
      <c r="B113" s="881" t="s">
        <v>91</v>
      </c>
      <c r="C113" s="882"/>
      <c r="D113" s="883"/>
      <c r="E113" s="883"/>
      <c r="F113" s="884"/>
      <c r="G113" s="885">
        <v>5</v>
      </c>
      <c r="H113" s="882">
        <f t="shared" si="6"/>
        <v>150</v>
      </c>
      <c r="I113" s="795"/>
      <c r="J113" s="795"/>
      <c r="K113" s="796"/>
      <c r="L113" s="796"/>
      <c r="M113" s="886"/>
      <c r="N113" s="887"/>
      <c r="O113" s="888"/>
      <c r="P113" s="889"/>
      <c r="Q113" s="890"/>
      <c r="R113" s="891"/>
      <c r="S113" s="892"/>
      <c r="T113" s="893"/>
      <c r="U113" s="893"/>
      <c r="V113" s="893"/>
      <c r="W113" s="893"/>
      <c r="X113" s="893"/>
      <c r="Y113" s="893"/>
      <c r="AA113" s="894"/>
    </row>
    <row r="114" spans="1:27" s="790" customFormat="1" ht="18" customHeight="1">
      <c r="A114" s="880"/>
      <c r="B114" s="881" t="s">
        <v>78</v>
      </c>
      <c r="C114" s="882"/>
      <c r="D114" s="883"/>
      <c r="E114" s="883"/>
      <c r="F114" s="884"/>
      <c r="G114" s="885">
        <v>1</v>
      </c>
      <c r="H114" s="882">
        <f t="shared" si="6"/>
        <v>30</v>
      </c>
      <c r="I114" s="795"/>
      <c r="J114" s="795"/>
      <c r="K114" s="796"/>
      <c r="L114" s="796"/>
      <c r="M114" s="886"/>
      <c r="N114" s="887"/>
      <c r="O114" s="888"/>
      <c r="P114" s="889"/>
      <c r="Q114" s="890"/>
      <c r="R114" s="891"/>
      <c r="S114" s="892"/>
      <c r="T114" s="893"/>
      <c r="U114" s="893"/>
      <c r="V114" s="893"/>
      <c r="W114" s="893"/>
      <c r="X114" s="893"/>
      <c r="Y114" s="893"/>
      <c r="AA114" s="894"/>
    </row>
    <row r="115" spans="1:27" s="790" customFormat="1" ht="16.5" customHeight="1">
      <c r="A115" s="880" t="s">
        <v>246</v>
      </c>
      <c r="B115" s="895" t="s">
        <v>79</v>
      </c>
      <c r="C115" s="882"/>
      <c r="D115" s="882">
        <v>4</v>
      </c>
      <c r="E115" s="882"/>
      <c r="F115" s="884"/>
      <c r="G115" s="896">
        <v>4</v>
      </c>
      <c r="H115" s="897">
        <f t="shared" si="6"/>
        <v>120</v>
      </c>
      <c r="I115" s="738">
        <v>45</v>
      </c>
      <c r="J115" s="738">
        <v>30</v>
      </c>
      <c r="K115" s="898">
        <v>15</v>
      </c>
      <c r="L115" s="898"/>
      <c r="M115" s="899">
        <f>H115-I115</f>
        <v>75</v>
      </c>
      <c r="N115" s="900"/>
      <c r="O115" s="901"/>
      <c r="P115" s="902"/>
      <c r="Q115" s="747">
        <v>3</v>
      </c>
      <c r="R115" s="891"/>
      <c r="S115" s="891"/>
      <c r="T115" s="893"/>
      <c r="U115" s="893"/>
      <c r="V115" s="893"/>
      <c r="W115" s="893"/>
      <c r="X115" s="893"/>
      <c r="Y115" s="893"/>
      <c r="AA115" s="894"/>
    </row>
    <row r="116" spans="1:27" s="381" customFormat="1" ht="20.25" customHeight="1">
      <c r="A116" s="586" t="s">
        <v>183</v>
      </c>
      <c r="B116" s="587" t="s">
        <v>93</v>
      </c>
      <c r="C116" s="560"/>
      <c r="D116" s="588"/>
      <c r="E116" s="588"/>
      <c r="F116" s="589"/>
      <c r="G116" s="905">
        <v>5</v>
      </c>
      <c r="H116" s="560">
        <f t="shared" si="6"/>
        <v>150</v>
      </c>
      <c r="I116" s="541"/>
      <c r="J116" s="541"/>
      <c r="K116" s="542"/>
      <c r="L116" s="542"/>
      <c r="M116" s="427"/>
      <c r="N116" s="428"/>
      <c r="O116" s="430"/>
      <c r="P116" s="431"/>
      <c r="Q116" s="432"/>
      <c r="R116" s="433"/>
      <c r="S116" s="434"/>
      <c r="T116" s="413"/>
      <c r="U116" s="414"/>
      <c r="V116" s="415"/>
      <c r="W116" s="413"/>
      <c r="X116" s="414"/>
      <c r="Y116" s="415"/>
      <c r="AA116" s="774"/>
    </row>
    <row r="117" spans="1:27" s="381" customFormat="1" ht="15.75">
      <c r="A117" s="579"/>
      <c r="B117" s="590" t="s">
        <v>78</v>
      </c>
      <c r="C117" s="565"/>
      <c r="D117" s="580"/>
      <c r="E117" s="580"/>
      <c r="F117" s="581"/>
      <c r="G117" s="879">
        <v>1</v>
      </c>
      <c r="H117" s="565">
        <f t="shared" si="6"/>
        <v>30</v>
      </c>
      <c r="I117" s="544"/>
      <c r="J117" s="544"/>
      <c r="K117" s="545"/>
      <c r="L117" s="545"/>
      <c r="M117" s="318"/>
      <c r="N117" s="308"/>
      <c r="O117" s="301"/>
      <c r="P117" s="402"/>
      <c r="Q117" s="403"/>
      <c r="R117" s="374"/>
      <c r="S117" s="374"/>
      <c r="T117" s="413"/>
      <c r="U117" s="414"/>
      <c r="V117" s="415"/>
      <c r="W117" s="413"/>
      <c r="X117" s="414"/>
      <c r="Y117" s="415"/>
      <c r="AA117" s="774"/>
    </row>
    <row r="118" spans="1:27" s="771" customFormat="1" ht="15.75">
      <c r="A118" s="763" t="s">
        <v>247</v>
      </c>
      <c r="B118" s="895" t="s">
        <v>79</v>
      </c>
      <c r="C118" s="585"/>
      <c r="D118" s="569">
        <v>5</v>
      </c>
      <c r="E118" s="569"/>
      <c r="F118" s="764"/>
      <c r="G118" s="878">
        <v>4</v>
      </c>
      <c r="H118" s="585">
        <f t="shared" si="6"/>
        <v>120</v>
      </c>
      <c r="I118" s="546">
        <f>J118+K118+L118</f>
        <v>45</v>
      </c>
      <c r="J118" s="738">
        <v>27</v>
      </c>
      <c r="K118" s="547">
        <v>18</v>
      </c>
      <c r="L118" s="547"/>
      <c r="M118" s="317">
        <f>H118-I118</f>
        <v>75</v>
      </c>
      <c r="N118" s="282"/>
      <c r="O118" s="76"/>
      <c r="P118" s="765"/>
      <c r="Q118" s="766"/>
      <c r="R118" s="767">
        <v>5</v>
      </c>
      <c r="S118" s="406"/>
      <c r="T118" s="768"/>
      <c r="U118" s="769"/>
      <c r="V118" s="770"/>
      <c r="W118" s="768"/>
      <c r="X118" s="769"/>
      <c r="Y118" s="770"/>
      <c r="AA118" s="29"/>
    </row>
    <row r="119" spans="1:27" s="29" customFormat="1" ht="18" customHeight="1">
      <c r="A119" s="579" t="s">
        <v>202</v>
      </c>
      <c r="B119" s="576" t="s">
        <v>88</v>
      </c>
      <c r="C119" s="565"/>
      <c r="D119" s="580"/>
      <c r="E119" s="580"/>
      <c r="F119" s="581"/>
      <c r="G119" s="582">
        <f>G120+G121</f>
        <v>12</v>
      </c>
      <c r="H119" s="565">
        <f aca="true" t="shared" si="7" ref="H119:H127">G119*30</f>
        <v>360</v>
      </c>
      <c r="I119" s="544"/>
      <c r="J119" s="544"/>
      <c r="K119" s="545"/>
      <c r="L119" s="545"/>
      <c r="M119" s="331"/>
      <c r="N119" s="176"/>
      <c r="O119" s="52"/>
      <c r="P119" s="355"/>
      <c r="Q119" s="351"/>
      <c r="R119" s="141"/>
      <c r="S119" s="141"/>
      <c r="T119" s="138"/>
      <c r="U119" s="138"/>
      <c r="V119" s="138"/>
      <c r="W119" s="138"/>
      <c r="X119" s="138"/>
      <c r="Y119" s="138"/>
      <c r="AA119" s="29" t="s">
        <v>58</v>
      </c>
    </row>
    <row r="120" spans="1:27" s="29" customFormat="1" ht="18" customHeight="1">
      <c r="A120" s="579"/>
      <c r="B120" s="576" t="s">
        <v>78</v>
      </c>
      <c r="C120" s="565"/>
      <c r="D120" s="580"/>
      <c r="E120" s="580"/>
      <c r="F120" s="581"/>
      <c r="G120" s="582">
        <v>2</v>
      </c>
      <c r="H120" s="565">
        <f t="shared" si="7"/>
        <v>60</v>
      </c>
      <c r="I120" s="544"/>
      <c r="J120" s="544"/>
      <c r="K120" s="545"/>
      <c r="L120" s="545"/>
      <c r="M120" s="331"/>
      <c r="N120" s="176"/>
      <c r="O120" s="52"/>
      <c r="P120" s="355"/>
      <c r="Q120" s="351"/>
      <c r="R120" s="141"/>
      <c r="S120" s="141"/>
      <c r="T120" s="138"/>
      <c r="U120" s="138"/>
      <c r="V120" s="138"/>
      <c r="W120" s="138"/>
      <c r="X120" s="138"/>
      <c r="Y120" s="138"/>
      <c r="AA120" s="775"/>
    </row>
    <row r="121" spans="1:27" s="29" customFormat="1" ht="15.75" customHeight="1">
      <c r="A121" s="579" t="s">
        <v>202</v>
      </c>
      <c r="B121" s="576" t="s">
        <v>88</v>
      </c>
      <c r="C121" s="545"/>
      <c r="D121" s="564"/>
      <c r="E121" s="564"/>
      <c r="F121" s="554"/>
      <c r="G121" s="584">
        <f>G122+G123+G124</f>
        <v>10</v>
      </c>
      <c r="H121" s="585">
        <f t="shared" si="7"/>
        <v>300</v>
      </c>
      <c r="I121" s="546">
        <f>J121+K121+L121</f>
        <v>117</v>
      </c>
      <c r="J121" s="546">
        <f>J122+J123+J124</f>
        <v>51</v>
      </c>
      <c r="K121" s="547">
        <f>K122+K123+K124</f>
        <v>33</v>
      </c>
      <c r="L121" s="547">
        <f>L122+L123+L124</f>
        <v>33</v>
      </c>
      <c r="M121" s="325">
        <f>H121-I121</f>
        <v>183</v>
      </c>
      <c r="N121" s="316"/>
      <c r="O121" s="275"/>
      <c r="P121" s="357"/>
      <c r="Q121" s="354"/>
      <c r="R121" s="276"/>
      <c r="S121" s="276"/>
      <c r="T121" s="138"/>
      <c r="U121" s="138"/>
      <c r="V121" s="138"/>
      <c r="W121" s="138"/>
      <c r="X121" s="138"/>
      <c r="Y121" s="138"/>
      <c r="AA121" s="775"/>
    </row>
    <row r="122" spans="1:27" s="29" customFormat="1" ht="18" customHeight="1">
      <c r="A122" s="579" t="s">
        <v>203</v>
      </c>
      <c r="B122" s="563" t="s">
        <v>79</v>
      </c>
      <c r="C122" s="545"/>
      <c r="D122" s="739" t="s">
        <v>69</v>
      </c>
      <c r="E122" s="564"/>
      <c r="F122" s="554"/>
      <c r="G122" s="582">
        <v>6</v>
      </c>
      <c r="H122" s="565">
        <f t="shared" si="7"/>
        <v>180</v>
      </c>
      <c r="I122" s="544">
        <f>J122+K122+L122</f>
        <v>72</v>
      </c>
      <c r="J122" s="544">
        <v>36</v>
      </c>
      <c r="K122" s="545">
        <v>18</v>
      </c>
      <c r="L122" s="545">
        <v>18</v>
      </c>
      <c r="M122" s="331">
        <f>H122-I122</f>
        <v>108</v>
      </c>
      <c r="N122" s="127"/>
      <c r="O122" s="144"/>
      <c r="P122" s="356">
        <v>8</v>
      </c>
      <c r="Q122" s="352"/>
      <c r="R122" s="141"/>
      <c r="S122" s="141"/>
      <c r="T122" s="138"/>
      <c r="U122" s="138"/>
      <c r="V122" s="138"/>
      <c r="W122" s="138"/>
      <c r="X122" s="138"/>
      <c r="Y122" s="138"/>
      <c r="AA122" s="775"/>
    </row>
    <row r="123" spans="1:27" s="29" customFormat="1" ht="16.5" customHeight="1">
      <c r="A123" s="579" t="s">
        <v>204</v>
      </c>
      <c r="B123" s="563" t="s">
        <v>98</v>
      </c>
      <c r="C123" s="545">
        <v>4</v>
      </c>
      <c r="D123" s="564"/>
      <c r="E123" s="564"/>
      <c r="F123" s="554"/>
      <c r="G123" s="582">
        <v>2.5</v>
      </c>
      <c r="H123" s="565">
        <f t="shared" si="7"/>
        <v>75</v>
      </c>
      <c r="I123" s="544">
        <f>J123+K123+L123</f>
        <v>30</v>
      </c>
      <c r="J123" s="544">
        <v>15</v>
      </c>
      <c r="K123" s="545">
        <v>15</v>
      </c>
      <c r="L123" s="545"/>
      <c r="M123" s="331">
        <f>H123-I123</f>
        <v>45</v>
      </c>
      <c r="N123" s="127"/>
      <c r="O123" s="144"/>
      <c r="P123" s="356"/>
      <c r="Q123" s="352">
        <v>2</v>
      </c>
      <c r="R123" s="141"/>
      <c r="S123" s="141"/>
      <c r="T123" s="138"/>
      <c r="U123" s="138"/>
      <c r="V123" s="138"/>
      <c r="W123" s="138"/>
      <c r="X123" s="138"/>
      <c r="Y123" s="138"/>
      <c r="AA123" s="775"/>
    </row>
    <row r="124" spans="1:28" s="29" customFormat="1" ht="18" customHeight="1">
      <c r="A124" s="579" t="s">
        <v>205</v>
      </c>
      <c r="B124" s="568" t="s">
        <v>90</v>
      </c>
      <c r="C124" s="545"/>
      <c r="D124" s="564"/>
      <c r="E124" s="564" t="s">
        <v>89</v>
      </c>
      <c r="F124" s="554"/>
      <c r="G124" s="582">
        <v>1.5</v>
      </c>
      <c r="H124" s="565">
        <f t="shared" si="7"/>
        <v>45</v>
      </c>
      <c r="I124" s="544">
        <v>15</v>
      </c>
      <c r="J124" s="544"/>
      <c r="K124" s="545"/>
      <c r="L124" s="545">
        <v>15</v>
      </c>
      <c r="M124" s="331">
        <f>H124-I124</f>
        <v>30</v>
      </c>
      <c r="N124" s="127"/>
      <c r="O124" s="144"/>
      <c r="P124" s="356"/>
      <c r="Q124" s="352">
        <v>1</v>
      </c>
      <c r="R124" s="141"/>
      <c r="S124" s="141"/>
      <c r="T124" s="138"/>
      <c r="U124" s="138"/>
      <c r="V124" s="138"/>
      <c r="W124" s="138"/>
      <c r="X124" s="138"/>
      <c r="Y124" s="138"/>
      <c r="AA124" s="29" t="s">
        <v>57</v>
      </c>
      <c r="AB124" s="29">
        <f>G122</f>
        <v>6</v>
      </c>
    </row>
    <row r="125" spans="1:28" s="29" customFormat="1" ht="15" customHeight="1">
      <c r="A125" s="579" t="s">
        <v>206</v>
      </c>
      <c r="B125" s="590" t="s">
        <v>94</v>
      </c>
      <c r="C125" s="565"/>
      <c r="D125" s="565"/>
      <c r="E125" s="565"/>
      <c r="F125" s="581"/>
      <c r="G125" s="772">
        <f>G127+G126</f>
        <v>5</v>
      </c>
      <c r="H125" s="565">
        <f t="shared" si="7"/>
        <v>150</v>
      </c>
      <c r="I125" s="544"/>
      <c r="J125" s="544"/>
      <c r="K125" s="545"/>
      <c r="L125" s="545"/>
      <c r="M125" s="331"/>
      <c r="N125" s="176"/>
      <c r="O125" s="160"/>
      <c r="P125" s="355"/>
      <c r="Q125" s="351"/>
      <c r="R125" s="141"/>
      <c r="S125" s="141"/>
      <c r="T125" s="156"/>
      <c r="U125" s="157"/>
      <c r="V125" s="158"/>
      <c r="W125" s="156"/>
      <c r="X125" s="157"/>
      <c r="Y125" s="158"/>
      <c r="AA125" s="29" t="s">
        <v>58</v>
      </c>
      <c r="AB125" s="29">
        <f>G111+G112+G115+G118+G123+G124+G127+G128+G130+G134+G136+G137+G140+G143+G146</f>
        <v>40.5</v>
      </c>
    </row>
    <row r="126" spans="1:27" s="29" customFormat="1" ht="17.25" customHeight="1">
      <c r="A126" s="579"/>
      <c r="B126" s="590" t="s">
        <v>78</v>
      </c>
      <c r="C126" s="565"/>
      <c r="D126" s="565"/>
      <c r="E126" s="565"/>
      <c r="F126" s="581"/>
      <c r="G126" s="772">
        <v>1</v>
      </c>
      <c r="H126" s="565">
        <f t="shared" si="7"/>
        <v>30</v>
      </c>
      <c r="I126" s="544"/>
      <c r="J126" s="544"/>
      <c r="K126" s="545"/>
      <c r="L126" s="545"/>
      <c r="M126" s="331"/>
      <c r="N126" s="176"/>
      <c r="O126" s="160"/>
      <c r="P126" s="355"/>
      <c r="Q126" s="351"/>
      <c r="R126" s="141"/>
      <c r="S126" s="141"/>
      <c r="T126" s="150"/>
      <c r="U126" s="151"/>
      <c r="V126" s="161"/>
      <c r="W126" s="162"/>
      <c r="X126" s="163"/>
      <c r="Y126" s="161"/>
      <c r="AA126" s="775"/>
    </row>
    <row r="127" spans="1:27" s="29" customFormat="1" ht="15" customHeight="1">
      <c r="A127" s="579" t="s">
        <v>207</v>
      </c>
      <c r="B127" s="583" t="s">
        <v>79</v>
      </c>
      <c r="C127" s="565"/>
      <c r="D127" s="565">
        <v>4</v>
      </c>
      <c r="E127" s="565"/>
      <c r="F127" s="581"/>
      <c r="G127" s="762">
        <v>4</v>
      </c>
      <c r="H127" s="585">
        <f t="shared" si="7"/>
        <v>120</v>
      </c>
      <c r="I127" s="546">
        <v>45</v>
      </c>
      <c r="J127" s="546">
        <v>30</v>
      </c>
      <c r="K127" s="547">
        <v>15</v>
      </c>
      <c r="L127" s="547"/>
      <c r="M127" s="325">
        <f>H127-I127</f>
        <v>75</v>
      </c>
      <c r="N127" s="391"/>
      <c r="O127" s="392"/>
      <c r="P127" s="357"/>
      <c r="Q127" s="393">
        <v>3</v>
      </c>
      <c r="R127" s="141"/>
      <c r="S127" s="141"/>
      <c r="T127" s="162"/>
      <c r="U127" s="163"/>
      <c r="V127" s="161"/>
      <c r="W127" s="162"/>
      <c r="X127" s="163"/>
      <c r="Y127" s="161"/>
      <c r="AA127" s="775"/>
    </row>
    <row r="128" spans="1:27" s="381" customFormat="1" ht="16.5" thickBot="1">
      <c r="A128" s="441" t="s">
        <v>208</v>
      </c>
      <c r="B128" s="695" t="s">
        <v>101</v>
      </c>
      <c r="C128" s="643">
        <v>6</v>
      </c>
      <c r="D128" s="696"/>
      <c r="E128" s="696"/>
      <c r="F128" s="452"/>
      <c r="G128" s="535">
        <v>3</v>
      </c>
      <c r="H128" s="697">
        <f t="shared" si="6"/>
        <v>90</v>
      </c>
      <c r="I128" s="632">
        <f>J128+K128+L128</f>
        <v>32</v>
      </c>
      <c r="J128" s="740">
        <v>16</v>
      </c>
      <c r="K128" s="633">
        <v>16</v>
      </c>
      <c r="L128" s="633"/>
      <c r="M128" s="698">
        <f>H128-I128</f>
        <v>58</v>
      </c>
      <c r="N128" s="697"/>
      <c r="O128" s="643"/>
      <c r="P128" s="699"/>
      <c r="Q128" s="699"/>
      <c r="R128" s="699"/>
      <c r="S128" s="741">
        <v>4</v>
      </c>
      <c r="AA128" s="774"/>
    </row>
    <row r="129" spans="1:27" s="381" customFormat="1" ht="16.5" thickBot="1">
      <c r="A129" s="1715" t="s">
        <v>225</v>
      </c>
      <c r="B129" s="1716"/>
      <c r="C129" s="1716"/>
      <c r="D129" s="1716"/>
      <c r="E129" s="1716"/>
      <c r="F129" s="1716"/>
      <c r="G129" s="1716"/>
      <c r="H129" s="1716"/>
      <c r="I129" s="1716"/>
      <c r="J129" s="1716"/>
      <c r="K129" s="1716"/>
      <c r="L129" s="1716"/>
      <c r="M129" s="1716"/>
      <c r="N129" s="1716"/>
      <c r="O129" s="1716"/>
      <c r="P129" s="1716"/>
      <c r="Q129" s="1716"/>
      <c r="R129" s="1716"/>
      <c r="S129" s="1717"/>
      <c r="AA129" s="774"/>
    </row>
    <row r="130" spans="1:27" s="381" customFormat="1" ht="15.75">
      <c r="A130" s="586" t="s">
        <v>80</v>
      </c>
      <c r="B130" s="686" t="s">
        <v>216</v>
      </c>
      <c r="C130" s="687">
        <v>6</v>
      </c>
      <c r="D130" s="588"/>
      <c r="E130" s="588"/>
      <c r="F130" s="589"/>
      <c r="G130" s="688">
        <v>3</v>
      </c>
      <c r="H130" s="687">
        <f aca="true" t="shared" si="8" ref="H130:H164">G130*30</f>
        <v>90</v>
      </c>
      <c r="I130" s="689">
        <f>J130+K130+L130</f>
        <v>32</v>
      </c>
      <c r="J130" s="743">
        <v>16</v>
      </c>
      <c r="K130" s="690">
        <v>16</v>
      </c>
      <c r="L130" s="690"/>
      <c r="M130" s="691">
        <f>H130-I130</f>
        <v>58</v>
      </c>
      <c r="N130" s="307"/>
      <c r="O130" s="692"/>
      <c r="P130" s="693"/>
      <c r="Q130" s="694"/>
      <c r="R130" s="434"/>
      <c r="S130" s="742">
        <v>4</v>
      </c>
      <c r="AA130" s="774">
        <f>G130+G131+G140+G143+G146</f>
        <v>17.5</v>
      </c>
    </row>
    <row r="131" spans="1:27" s="381" customFormat="1" ht="15.75">
      <c r="A131" s="50" t="s">
        <v>67</v>
      </c>
      <c r="B131" s="169" t="s">
        <v>219</v>
      </c>
      <c r="C131" s="69"/>
      <c r="D131" s="69"/>
      <c r="E131" s="69"/>
      <c r="F131" s="140"/>
      <c r="G131" s="885">
        <v>8</v>
      </c>
      <c r="H131" s="69">
        <f t="shared" si="8"/>
        <v>240</v>
      </c>
      <c r="I131" s="116"/>
      <c r="J131" s="116"/>
      <c r="K131" s="117"/>
      <c r="L131" s="117"/>
      <c r="M131" s="318"/>
      <c r="N131" s="308"/>
      <c r="O131" s="435"/>
      <c r="P131" s="366"/>
      <c r="Q131" s="372"/>
      <c r="R131" s="373"/>
      <c r="S131" s="373"/>
      <c r="AA131" s="774">
        <f>G132</f>
        <v>2</v>
      </c>
    </row>
    <row r="132" spans="1:27" s="381" customFormat="1" ht="15.75">
      <c r="A132" s="50"/>
      <c r="B132" s="169" t="s">
        <v>78</v>
      </c>
      <c r="C132" s="69"/>
      <c r="D132" s="69"/>
      <c r="E132" s="69"/>
      <c r="F132" s="140"/>
      <c r="G132" s="879">
        <v>2</v>
      </c>
      <c r="H132" s="69">
        <f t="shared" si="8"/>
        <v>60</v>
      </c>
      <c r="I132" s="116"/>
      <c r="J132" s="116"/>
      <c r="K132" s="117"/>
      <c r="L132" s="117"/>
      <c r="M132" s="318"/>
      <c r="N132" s="308"/>
      <c r="O132" s="435"/>
      <c r="P132" s="366"/>
      <c r="Q132" s="372"/>
      <c r="R132" s="373"/>
      <c r="S132" s="373"/>
      <c r="AA132" s="774">
        <f>G130+G133+G140+G143+G146</f>
        <v>15.5</v>
      </c>
    </row>
    <row r="133" spans="1:27" s="381" customFormat="1" ht="15.75">
      <c r="A133" s="50"/>
      <c r="B133" s="186" t="s">
        <v>79</v>
      </c>
      <c r="C133" s="69"/>
      <c r="D133" s="69"/>
      <c r="E133" s="69"/>
      <c r="F133" s="140"/>
      <c r="G133" s="878">
        <v>6</v>
      </c>
      <c r="H133" s="62">
        <f t="shared" si="8"/>
        <v>180</v>
      </c>
      <c r="I133" s="110">
        <v>77</v>
      </c>
      <c r="J133" s="110">
        <v>30</v>
      </c>
      <c r="K133" s="111">
        <v>30</v>
      </c>
      <c r="L133" s="111">
        <v>17</v>
      </c>
      <c r="M133" s="317">
        <f>H133-I133</f>
        <v>103</v>
      </c>
      <c r="N133" s="308"/>
      <c r="O133" s="301"/>
      <c r="P133" s="366"/>
      <c r="Q133" s="372"/>
      <c r="R133" s="373"/>
      <c r="S133" s="373"/>
      <c r="AA133" s="774"/>
    </row>
    <row r="134" spans="1:27" s="381" customFormat="1" ht="15.75">
      <c r="A134" s="50"/>
      <c r="B134" s="169" t="s">
        <v>79</v>
      </c>
      <c r="C134" s="69">
        <v>4</v>
      </c>
      <c r="D134" s="69"/>
      <c r="E134" s="69"/>
      <c r="F134" s="140"/>
      <c r="G134" s="533">
        <v>5</v>
      </c>
      <c r="H134" s="69">
        <f t="shared" si="8"/>
        <v>150</v>
      </c>
      <c r="I134" s="116">
        <v>60</v>
      </c>
      <c r="J134" s="116">
        <v>30</v>
      </c>
      <c r="K134" s="117">
        <v>30</v>
      </c>
      <c r="L134" s="117"/>
      <c r="M134" s="318">
        <f>H134-I134</f>
        <v>90</v>
      </c>
      <c r="N134" s="308"/>
      <c r="O134" s="301"/>
      <c r="P134" s="366"/>
      <c r="Q134" s="403">
        <v>4</v>
      </c>
      <c r="R134" s="373"/>
      <c r="S134" s="373"/>
      <c r="AA134" s="774"/>
    </row>
    <row r="135" spans="1:27" s="381" customFormat="1" ht="15.75">
      <c r="A135" s="50"/>
      <c r="B135" s="169" t="s">
        <v>217</v>
      </c>
      <c r="C135" s="69"/>
      <c r="D135" s="69"/>
      <c r="E135" s="69"/>
      <c r="F135" s="140"/>
      <c r="G135" s="534">
        <v>1</v>
      </c>
      <c r="H135" s="69">
        <f t="shared" si="8"/>
        <v>30</v>
      </c>
      <c r="I135" s="116">
        <v>17</v>
      </c>
      <c r="J135" s="116"/>
      <c r="K135" s="117"/>
      <c r="L135" s="117">
        <v>17</v>
      </c>
      <c r="M135" s="318">
        <f>H135-I135</f>
        <v>13</v>
      </c>
      <c r="N135" s="308"/>
      <c r="O135" s="301"/>
      <c r="P135" s="366"/>
      <c r="Q135" s="372"/>
      <c r="R135" s="373"/>
      <c r="S135" s="373"/>
      <c r="AA135" s="774"/>
    </row>
    <row r="136" spans="1:27" s="381" customFormat="1" ht="15.75">
      <c r="A136" s="50"/>
      <c r="B136" s="169" t="s">
        <v>217</v>
      </c>
      <c r="C136" s="69"/>
      <c r="D136" s="69"/>
      <c r="E136" s="69"/>
      <c r="F136" s="140"/>
      <c r="G136" s="533">
        <v>0.5</v>
      </c>
      <c r="H136" s="69">
        <f t="shared" si="8"/>
        <v>15</v>
      </c>
      <c r="I136" s="116">
        <v>9</v>
      </c>
      <c r="J136" s="116"/>
      <c r="K136" s="117"/>
      <c r="L136" s="117">
        <v>9</v>
      </c>
      <c r="M136" s="318">
        <f>H136-I136</f>
        <v>6</v>
      </c>
      <c r="N136" s="308"/>
      <c r="O136" s="301"/>
      <c r="P136" s="366"/>
      <c r="Q136" s="372"/>
      <c r="R136" s="374">
        <v>1</v>
      </c>
      <c r="S136" s="373"/>
      <c r="AA136" s="774"/>
    </row>
    <row r="137" spans="1:27" s="381" customFormat="1" ht="15.75">
      <c r="A137" s="50"/>
      <c r="B137" s="169" t="s">
        <v>217</v>
      </c>
      <c r="C137" s="69"/>
      <c r="D137" s="69"/>
      <c r="E137" s="69">
        <v>6</v>
      </c>
      <c r="F137" s="140"/>
      <c r="G137" s="533">
        <v>0.5</v>
      </c>
      <c r="H137" s="69">
        <f t="shared" si="8"/>
        <v>15</v>
      </c>
      <c r="I137" s="116">
        <v>8</v>
      </c>
      <c r="J137" s="116"/>
      <c r="K137" s="117"/>
      <c r="L137" s="117">
        <v>8</v>
      </c>
      <c r="M137" s="318">
        <f>H137-I137</f>
        <v>7</v>
      </c>
      <c r="N137" s="308"/>
      <c r="O137" s="301"/>
      <c r="P137" s="366"/>
      <c r="Q137" s="372"/>
      <c r="R137" s="373"/>
      <c r="S137" s="374">
        <v>1</v>
      </c>
      <c r="AA137" s="774"/>
    </row>
    <row r="138" spans="1:27" s="381" customFormat="1" ht="31.5">
      <c r="A138" s="579" t="s">
        <v>69</v>
      </c>
      <c r="B138" s="590" t="s">
        <v>218</v>
      </c>
      <c r="C138" s="565"/>
      <c r="D138" s="565"/>
      <c r="E138" s="565"/>
      <c r="F138" s="581"/>
      <c r="G138" s="748"/>
      <c r="H138" s="565"/>
      <c r="I138" s="544"/>
      <c r="J138" s="544"/>
      <c r="K138" s="545"/>
      <c r="L138" s="545"/>
      <c r="M138" s="318"/>
      <c r="N138" s="308"/>
      <c r="O138" s="301"/>
      <c r="P138" s="366"/>
      <c r="Q138" s="403"/>
      <c r="R138" s="373"/>
      <c r="S138" s="373"/>
      <c r="AA138" s="774"/>
    </row>
    <row r="139" spans="1:27" s="381" customFormat="1" ht="15.75">
      <c r="A139" s="579"/>
      <c r="B139" s="576" t="s">
        <v>78</v>
      </c>
      <c r="C139" s="565"/>
      <c r="D139" s="565"/>
      <c r="E139" s="565"/>
      <c r="F139" s="581"/>
      <c r="G139" s="582"/>
      <c r="H139" s="565"/>
      <c r="I139" s="544"/>
      <c r="J139" s="544"/>
      <c r="K139" s="545"/>
      <c r="L139" s="545"/>
      <c r="M139" s="318"/>
      <c r="N139" s="308"/>
      <c r="O139" s="301"/>
      <c r="P139" s="366"/>
      <c r="Q139" s="403"/>
      <c r="R139" s="373"/>
      <c r="S139" s="373"/>
      <c r="AA139" s="774"/>
    </row>
    <row r="140" spans="1:27" s="381" customFormat="1" ht="31.5">
      <c r="A140" s="579" t="s">
        <v>69</v>
      </c>
      <c r="B140" s="590" t="s">
        <v>218</v>
      </c>
      <c r="C140" s="69"/>
      <c r="D140" s="77">
        <v>4</v>
      </c>
      <c r="E140" s="77"/>
      <c r="F140" s="140"/>
      <c r="G140" s="749">
        <v>2.5</v>
      </c>
      <c r="H140" s="62">
        <f t="shared" si="8"/>
        <v>75</v>
      </c>
      <c r="I140" s="110">
        <v>30</v>
      </c>
      <c r="J140" s="110">
        <v>15</v>
      </c>
      <c r="K140" s="111">
        <v>15</v>
      </c>
      <c r="L140" s="111"/>
      <c r="M140" s="317">
        <f>H140-I140</f>
        <v>45</v>
      </c>
      <c r="N140" s="282"/>
      <c r="O140" s="301"/>
      <c r="P140" s="366"/>
      <c r="Q140" s="403">
        <v>2</v>
      </c>
      <c r="R140" s="373"/>
      <c r="S140" s="373"/>
      <c r="AA140" s="774"/>
    </row>
    <row r="141" spans="1:27" s="29" customFormat="1" ht="22.5" customHeight="1" thickBot="1">
      <c r="A141" s="50" t="s">
        <v>89</v>
      </c>
      <c r="B141" s="164" t="s">
        <v>222</v>
      </c>
      <c r="C141" s="165"/>
      <c r="D141" s="165"/>
      <c r="E141" s="165"/>
      <c r="F141" s="166"/>
      <c r="G141" s="536"/>
      <c r="H141" s="51"/>
      <c r="I141" s="167"/>
      <c r="J141" s="167"/>
      <c r="K141" s="168"/>
      <c r="L141" s="168"/>
      <c r="M141" s="332"/>
      <c r="N141" s="176"/>
      <c r="O141" s="52"/>
      <c r="P141" s="355"/>
      <c r="Q141" s="351"/>
      <c r="R141" s="373"/>
      <c r="S141" s="141"/>
      <c r="T141" s="150"/>
      <c r="U141" s="151"/>
      <c r="V141" s="152"/>
      <c r="W141" s="150"/>
      <c r="X141" s="151"/>
      <c r="Y141" s="152"/>
      <c r="AA141" s="775"/>
    </row>
    <row r="142" spans="1:27" s="29" customFormat="1" ht="22.5" customHeight="1" thickBot="1">
      <c r="A142" s="124"/>
      <c r="B142" s="169" t="s">
        <v>78</v>
      </c>
      <c r="C142" s="51"/>
      <c r="D142" s="51"/>
      <c r="E142" s="51"/>
      <c r="F142" s="140"/>
      <c r="G142" s="533"/>
      <c r="H142" s="418"/>
      <c r="I142" s="131"/>
      <c r="J142" s="131"/>
      <c r="K142" s="125"/>
      <c r="L142" s="125"/>
      <c r="M142" s="331"/>
      <c r="N142" s="176"/>
      <c r="O142" s="52"/>
      <c r="P142" s="355"/>
      <c r="Q142" s="351"/>
      <c r="R142" s="373"/>
      <c r="S142" s="141"/>
      <c r="T142" s="154"/>
      <c r="U142" s="155"/>
      <c r="V142" s="155"/>
      <c r="W142" s="155"/>
      <c r="X142" s="155"/>
      <c r="Y142" s="155"/>
      <c r="AA142" s="775"/>
    </row>
    <row r="143" spans="1:27" s="29" customFormat="1" ht="21.75" customHeight="1">
      <c r="A143" s="50" t="s">
        <v>89</v>
      </c>
      <c r="B143" s="164" t="s">
        <v>222</v>
      </c>
      <c r="C143" s="418"/>
      <c r="D143" s="418">
        <v>5</v>
      </c>
      <c r="E143" s="418"/>
      <c r="F143" s="452"/>
      <c r="G143" s="702">
        <v>2</v>
      </c>
      <c r="H143" s="668">
        <f t="shared" si="8"/>
        <v>60</v>
      </c>
      <c r="I143" s="667">
        <f>J143+K143+L143</f>
        <v>27</v>
      </c>
      <c r="J143" s="700">
        <v>18</v>
      </c>
      <c r="K143" s="454">
        <v>9</v>
      </c>
      <c r="L143" s="454"/>
      <c r="M143" s="455">
        <f>H143-I143</f>
        <v>33</v>
      </c>
      <c r="N143" s="456"/>
      <c r="O143" s="457"/>
      <c r="P143" s="458"/>
      <c r="Q143" s="459"/>
      <c r="R143" s="669">
        <v>3</v>
      </c>
      <c r="S143" s="141"/>
      <c r="T143" s="171"/>
      <c r="U143" s="171"/>
      <c r="V143" s="171"/>
      <c r="W143" s="171"/>
      <c r="X143" s="171"/>
      <c r="Y143" s="172"/>
      <c r="AA143" s="775"/>
    </row>
    <row r="144" spans="1:27" s="29" customFormat="1" ht="15.75" hidden="1">
      <c r="A144" s="153" t="s">
        <v>44</v>
      </c>
      <c r="B144" s="121" t="s">
        <v>109</v>
      </c>
      <c r="C144" s="217"/>
      <c r="D144" s="217"/>
      <c r="E144" s="217"/>
      <c r="F144" s="217"/>
      <c r="G144" s="533">
        <f>G146</f>
        <v>2</v>
      </c>
      <c r="H144" s="213">
        <f t="shared" si="8"/>
        <v>60</v>
      </c>
      <c r="I144" s="116"/>
      <c r="J144" s="116"/>
      <c r="K144" s="117"/>
      <c r="L144" s="117"/>
      <c r="M144" s="318"/>
      <c r="N144" s="212"/>
      <c r="O144" s="217"/>
      <c r="P144" s="349"/>
      <c r="Q144" s="359"/>
      <c r="R144" s="81"/>
      <c r="S144" s="620"/>
      <c r="T144" s="26"/>
      <c r="U144" s="26"/>
      <c r="V144" s="26"/>
      <c r="W144" s="26"/>
      <c r="X144" s="26"/>
      <c r="Y144" s="26"/>
      <c r="AA144" s="775"/>
    </row>
    <row r="145" spans="1:27" s="29" customFormat="1" ht="15.75" hidden="1">
      <c r="A145" s="205"/>
      <c r="B145" s="671" t="s">
        <v>78</v>
      </c>
      <c r="C145" s="630"/>
      <c r="D145" s="630"/>
      <c r="E145" s="630"/>
      <c r="F145" s="630"/>
      <c r="G145" s="672"/>
      <c r="H145" s="673">
        <f t="shared" si="8"/>
        <v>0</v>
      </c>
      <c r="I145" s="674"/>
      <c r="J145" s="674"/>
      <c r="K145" s="675"/>
      <c r="L145" s="675"/>
      <c r="M145" s="319"/>
      <c r="N145" s="635"/>
      <c r="O145" s="630"/>
      <c r="P145" s="636"/>
      <c r="Q145" s="637"/>
      <c r="R145" s="676"/>
      <c r="S145" s="677"/>
      <c r="T145" s="26"/>
      <c r="U145" s="26"/>
      <c r="V145" s="26"/>
      <c r="W145" s="26"/>
      <c r="X145" s="26"/>
      <c r="Y145" s="26"/>
      <c r="AA145" s="775"/>
    </row>
    <row r="146" spans="1:27" s="29" customFormat="1" ht="16.5" thickBot="1">
      <c r="A146" s="153" t="s">
        <v>44</v>
      </c>
      <c r="B146" s="121" t="s">
        <v>109</v>
      </c>
      <c r="C146" s="678"/>
      <c r="D146" s="678">
        <v>5</v>
      </c>
      <c r="E146" s="678"/>
      <c r="F146" s="678"/>
      <c r="G146" s="703">
        <v>2</v>
      </c>
      <c r="H146" s="679">
        <f t="shared" si="8"/>
        <v>60</v>
      </c>
      <c r="I146" s="680">
        <f>J146+K146+L146</f>
        <v>27</v>
      </c>
      <c r="J146" s="701">
        <v>18</v>
      </c>
      <c r="K146" s="681">
        <v>9</v>
      </c>
      <c r="L146" s="681"/>
      <c r="M146" s="682">
        <f>H146-I146</f>
        <v>33</v>
      </c>
      <c r="N146" s="678"/>
      <c r="O146" s="678"/>
      <c r="P146" s="683"/>
      <c r="Q146" s="684"/>
      <c r="R146" s="685">
        <v>3</v>
      </c>
      <c r="S146" s="684"/>
      <c r="T146" s="26"/>
      <c r="U146" s="26"/>
      <c r="V146" s="26"/>
      <c r="W146" s="26"/>
      <c r="X146" s="26"/>
      <c r="Y146" s="26"/>
      <c r="AA146" s="775"/>
    </row>
    <row r="147" spans="1:33" s="642" customFormat="1" ht="16.5" thickBot="1">
      <c r="A147" s="1761" t="s">
        <v>226</v>
      </c>
      <c r="B147" s="1762"/>
      <c r="C147" s="1762"/>
      <c r="D147" s="1762"/>
      <c r="E147" s="1762"/>
      <c r="F147" s="1762"/>
      <c r="G147" s="1762"/>
      <c r="H147" s="1762"/>
      <c r="I147" s="1762"/>
      <c r="J147" s="1762"/>
      <c r="K147" s="1762"/>
      <c r="L147" s="1762"/>
      <c r="M147" s="1762"/>
      <c r="N147" s="1762"/>
      <c r="O147" s="1762"/>
      <c r="P147" s="1762"/>
      <c r="Q147" s="1762"/>
      <c r="R147" s="1762"/>
      <c r="S147" s="1763"/>
      <c r="T147" s="629"/>
      <c r="U147" s="629"/>
      <c r="V147" s="629"/>
      <c r="W147" s="629"/>
      <c r="X147" s="629"/>
      <c r="Y147" s="629"/>
      <c r="Z147" s="629"/>
      <c r="AA147" s="239"/>
      <c r="AB147" s="629"/>
      <c r="AC147" s="629"/>
      <c r="AD147" s="629"/>
      <c r="AE147" s="629"/>
      <c r="AF147" s="629"/>
      <c r="AG147" s="629"/>
    </row>
    <row r="148" spans="1:27" s="381" customFormat="1" ht="15.75">
      <c r="A148" s="586" t="s">
        <v>80</v>
      </c>
      <c r="B148" s="686" t="s">
        <v>216</v>
      </c>
      <c r="C148" s="687">
        <v>6</v>
      </c>
      <c r="D148" s="588"/>
      <c r="E148" s="588"/>
      <c r="F148" s="589"/>
      <c r="G148" s="688">
        <v>3</v>
      </c>
      <c r="H148" s="687">
        <f t="shared" si="8"/>
        <v>90</v>
      </c>
      <c r="I148" s="689">
        <f>J148+K148+L148</f>
        <v>32</v>
      </c>
      <c r="J148" s="743">
        <v>16</v>
      </c>
      <c r="K148" s="690">
        <v>16</v>
      </c>
      <c r="L148" s="690"/>
      <c r="M148" s="691">
        <f>H148-I148</f>
        <v>58</v>
      </c>
      <c r="N148" s="307"/>
      <c r="O148" s="692"/>
      <c r="P148" s="693"/>
      <c r="Q148" s="694"/>
      <c r="R148" s="434"/>
      <c r="S148" s="742">
        <v>4</v>
      </c>
      <c r="AA148" s="774"/>
    </row>
    <row r="149" spans="1:27" s="29" customFormat="1" ht="15.75">
      <c r="A149" s="153" t="s">
        <v>67</v>
      </c>
      <c r="B149" s="121" t="s">
        <v>220</v>
      </c>
      <c r="C149" s="217"/>
      <c r="D149" s="217"/>
      <c r="E149" s="217"/>
      <c r="F149" s="217"/>
      <c r="G149" s="534"/>
      <c r="H149" s="70"/>
      <c r="I149" s="110"/>
      <c r="J149" s="110"/>
      <c r="K149" s="111"/>
      <c r="L149" s="111"/>
      <c r="M149" s="78"/>
      <c r="N149" s="217"/>
      <c r="O149" s="217"/>
      <c r="P149" s="126"/>
      <c r="Q149" s="81"/>
      <c r="R149" s="217"/>
      <c r="S149" s="81"/>
      <c r="T149" s="26"/>
      <c r="U149" s="26"/>
      <c r="V149" s="26"/>
      <c r="W149" s="26"/>
      <c r="X149" s="26"/>
      <c r="Y149" s="26"/>
      <c r="AA149" s="775"/>
    </row>
    <row r="150" spans="1:27" s="29" customFormat="1" ht="15.75">
      <c r="A150" s="153"/>
      <c r="B150" s="121" t="s">
        <v>78</v>
      </c>
      <c r="C150" s="217"/>
      <c r="D150" s="217"/>
      <c r="E150" s="217"/>
      <c r="F150" s="217"/>
      <c r="G150" s="533"/>
      <c r="H150" s="213">
        <f t="shared" si="8"/>
        <v>0</v>
      </c>
      <c r="I150" s="116"/>
      <c r="J150" s="116"/>
      <c r="K150" s="117"/>
      <c r="L150" s="117"/>
      <c r="M150" s="318"/>
      <c r="N150" s="212"/>
      <c r="O150" s="217"/>
      <c r="P150" s="349"/>
      <c r="Q150" s="359"/>
      <c r="R150" s="81"/>
      <c r="S150" s="218"/>
      <c r="T150" s="26"/>
      <c r="U150" s="26"/>
      <c r="V150" s="26"/>
      <c r="W150" s="26"/>
      <c r="X150" s="26"/>
      <c r="Y150" s="26"/>
      <c r="AA150" s="775"/>
    </row>
    <row r="151" spans="1:27" s="29" customFormat="1" ht="15.75">
      <c r="A151" s="153" t="s">
        <v>67</v>
      </c>
      <c r="B151" s="121" t="s">
        <v>220</v>
      </c>
      <c r="C151" s="630"/>
      <c r="D151" s="630">
        <v>5</v>
      </c>
      <c r="E151" s="630"/>
      <c r="F151" s="630"/>
      <c r="G151" s="704">
        <v>2</v>
      </c>
      <c r="H151" s="631">
        <f t="shared" si="8"/>
        <v>60</v>
      </c>
      <c r="I151" s="632">
        <f>J151+K151+L151</f>
        <v>27</v>
      </c>
      <c r="J151" s="632">
        <v>18</v>
      </c>
      <c r="K151" s="633">
        <v>9</v>
      </c>
      <c r="L151" s="633"/>
      <c r="M151" s="634">
        <f>H151-I151</f>
        <v>33</v>
      </c>
      <c r="N151" s="635"/>
      <c r="O151" s="630"/>
      <c r="P151" s="636"/>
      <c r="Q151" s="637"/>
      <c r="R151" s="670">
        <v>3</v>
      </c>
      <c r="T151" s="26"/>
      <c r="U151" s="26"/>
      <c r="V151" s="26"/>
      <c r="W151" s="26"/>
      <c r="X151" s="26"/>
      <c r="Y151" s="26"/>
      <c r="AA151" s="775">
        <f>G148+G151+G154+G157+G158</f>
        <v>17.5</v>
      </c>
    </row>
    <row r="152" spans="1:27" s="381" customFormat="1" ht="31.5">
      <c r="A152" s="579" t="s">
        <v>69</v>
      </c>
      <c r="B152" s="590" t="s">
        <v>221</v>
      </c>
      <c r="C152" s="565"/>
      <c r="D152" s="565"/>
      <c r="E152" s="565"/>
      <c r="F152" s="581"/>
      <c r="G152" s="748"/>
      <c r="H152" s="565"/>
      <c r="I152" s="544"/>
      <c r="J152" s="544"/>
      <c r="K152" s="545"/>
      <c r="L152" s="545"/>
      <c r="M152" s="318"/>
      <c r="N152" s="308"/>
      <c r="O152" s="301"/>
      <c r="P152" s="366"/>
      <c r="Q152" s="403"/>
      <c r="R152" s="373"/>
      <c r="S152" s="373"/>
      <c r="AA152" s="774"/>
    </row>
    <row r="153" spans="1:27" s="381" customFormat="1" ht="15.75">
      <c r="A153" s="579"/>
      <c r="B153" s="576" t="s">
        <v>78</v>
      </c>
      <c r="C153" s="565"/>
      <c r="D153" s="565"/>
      <c r="E153" s="565"/>
      <c r="F153" s="581"/>
      <c r="G153" s="748"/>
      <c r="H153" s="565"/>
      <c r="I153" s="544"/>
      <c r="J153" s="544"/>
      <c r="K153" s="545"/>
      <c r="L153" s="545"/>
      <c r="M153" s="318"/>
      <c r="N153" s="308"/>
      <c r="O153" s="301"/>
      <c r="P153" s="366"/>
      <c r="Q153" s="403"/>
      <c r="R153" s="373"/>
      <c r="S153" s="373"/>
      <c r="AA153" s="774"/>
    </row>
    <row r="154" spans="1:27" s="381" customFormat="1" ht="31.5">
      <c r="A154" s="579" t="s">
        <v>69</v>
      </c>
      <c r="B154" s="590" t="s">
        <v>221</v>
      </c>
      <c r="C154" s="69"/>
      <c r="D154" s="77">
        <v>4</v>
      </c>
      <c r="E154" s="77"/>
      <c r="F154" s="140"/>
      <c r="G154" s="749">
        <v>2.5</v>
      </c>
      <c r="H154" s="62">
        <f t="shared" si="8"/>
        <v>75</v>
      </c>
      <c r="I154" s="110">
        <v>30</v>
      </c>
      <c r="J154" s="110">
        <v>15</v>
      </c>
      <c r="K154" s="111">
        <v>15</v>
      </c>
      <c r="L154" s="111"/>
      <c r="M154" s="317">
        <f>H154-I154</f>
        <v>45</v>
      </c>
      <c r="N154" s="282"/>
      <c r="O154" s="301"/>
      <c r="P154" s="366"/>
      <c r="Q154" s="403">
        <v>2</v>
      </c>
      <c r="R154" s="373"/>
      <c r="S154" s="373"/>
      <c r="AA154" s="774">
        <f>G159</f>
        <v>2</v>
      </c>
    </row>
    <row r="155" spans="1:27" s="29" customFormat="1" ht="22.5" customHeight="1" thickBot="1">
      <c r="A155" s="50" t="s">
        <v>89</v>
      </c>
      <c r="B155" s="164" t="s">
        <v>222</v>
      </c>
      <c r="C155" s="165"/>
      <c r="D155" s="165"/>
      <c r="E155" s="165"/>
      <c r="F155" s="166"/>
      <c r="G155" s="750"/>
      <c r="H155" s="51"/>
      <c r="I155" s="167"/>
      <c r="J155" s="167"/>
      <c r="K155" s="168"/>
      <c r="L155" s="168"/>
      <c r="M155" s="332"/>
      <c r="N155" s="176"/>
      <c r="O155" s="52"/>
      <c r="P155" s="355"/>
      <c r="Q155" s="351"/>
      <c r="R155" s="373"/>
      <c r="S155" s="141"/>
      <c r="T155" s="150"/>
      <c r="U155" s="151"/>
      <c r="V155" s="152"/>
      <c r="W155" s="150"/>
      <c r="X155" s="151"/>
      <c r="Y155" s="152"/>
      <c r="AA155" s="775"/>
    </row>
    <row r="156" spans="1:27" s="29" customFormat="1" ht="22.5" customHeight="1" thickBot="1">
      <c r="A156" s="124"/>
      <c r="B156" s="169" t="s">
        <v>78</v>
      </c>
      <c r="C156" s="51"/>
      <c r="D156" s="51"/>
      <c r="E156" s="51"/>
      <c r="F156" s="140"/>
      <c r="G156" s="533"/>
      <c r="H156" s="51"/>
      <c r="I156" s="131"/>
      <c r="J156" s="131"/>
      <c r="K156" s="125"/>
      <c r="L156" s="125"/>
      <c r="M156" s="331"/>
      <c r="N156" s="176"/>
      <c r="O156" s="52"/>
      <c r="P156" s="355"/>
      <c r="Q156" s="351"/>
      <c r="R156" s="373"/>
      <c r="S156" s="141"/>
      <c r="T156" s="154"/>
      <c r="U156" s="155"/>
      <c r="V156" s="155"/>
      <c r="W156" s="155"/>
      <c r="X156" s="155"/>
      <c r="Y156" s="155"/>
      <c r="AA156" s="775"/>
    </row>
    <row r="157" spans="1:27" s="29" customFormat="1" ht="21.75" customHeight="1">
      <c r="A157" s="50" t="s">
        <v>89</v>
      </c>
      <c r="B157" s="164" t="s">
        <v>222</v>
      </c>
      <c r="C157" s="418"/>
      <c r="D157" s="418">
        <v>5</v>
      </c>
      <c r="E157" s="418"/>
      <c r="F157" s="452"/>
      <c r="G157" s="704">
        <v>2</v>
      </c>
      <c r="H157" s="329">
        <f t="shared" si="8"/>
        <v>60</v>
      </c>
      <c r="I157" s="453">
        <f>J157+K157+L157</f>
        <v>27</v>
      </c>
      <c r="J157" s="453">
        <v>18</v>
      </c>
      <c r="K157" s="454">
        <v>9</v>
      </c>
      <c r="L157" s="454"/>
      <c r="M157" s="455">
        <f>H157-I157</f>
        <v>33</v>
      </c>
      <c r="N157" s="456"/>
      <c r="O157" s="457"/>
      <c r="P157" s="458"/>
      <c r="Q157" s="459"/>
      <c r="R157" s="669">
        <v>3</v>
      </c>
      <c r="S157" s="141"/>
      <c r="T157" s="171"/>
      <c r="U157" s="171"/>
      <c r="V157" s="171"/>
      <c r="W157" s="171"/>
      <c r="X157" s="171"/>
      <c r="Y157" s="172"/>
      <c r="AA157" s="775">
        <f>G148+G151+G154+G157+G160</f>
        <v>15.5</v>
      </c>
    </row>
    <row r="158" spans="1:27" s="381" customFormat="1" ht="15.75">
      <c r="A158" s="50" t="s">
        <v>44</v>
      </c>
      <c r="B158" s="169" t="s">
        <v>223</v>
      </c>
      <c r="C158" s="69"/>
      <c r="D158" s="69"/>
      <c r="E158" s="69"/>
      <c r="F158" s="140"/>
      <c r="G158" s="624">
        <v>8</v>
      </c>
      <c r="H158" s="69">
        <f t="shared" si="8"/>
        <v>240</v>
      </c>
      <c r="I158" s="116"/>
      <c r="J158" s="116"/>
      <c r="K158" s="117"/>
      <c r="L158" s="117"/>
      <c r="M158" s="318"/>
      <c r="N158" s="308"/>
      <c r="O158" s="435"/>
      <c r="P158" s="366"/>
      <c r="Q158" s="372"/>
      <c r="R158" s="373"/>
      <c r="S158" s="373"/>
      <c r="AA158" s="774"/>
    </row>
    <row r="159" spans="1:27" s="381" customFormat="1" ht="15.75">
      <c r="A159" s="50"/>
      <c r="B159" s="169" t="s">
        <v>78</v>
      </c>
      <c r="C159" s="69"/>
      <c r="D159" s="69"/>
      <c r="E159" s="69"/>
      <c r="F159" s="140"/>
      <c r="G159" s="533">
        <v>2</v>
      </c>
      <c r="H159" s="69">
        <f t="shared" si="8"/>
        <v>60</v>
      </c>
      <c r="I159" s="116"/>
      <c r="J159" s="116"/>
      <c r="K159" s="117"/>
      <c r="L159" s="117"/>
      <c r="M159" s="318"/>
      <c r="N159" s="308"/>
      <c r="O159" s="435"/>
      <c r="P159" s="366"/>
      <c r="Q159" s="372"/>
      <c r="R159" s="373"/>
      <c r="S159" s="373"/>
      <c r="AA159" s="774"/>
    </row>
    <row r="160" spans="1:27" s="381" customFormat="1" ht="15.75">
      <c r="A160" s="50"/>
      <c r="B160" s="186" t="s">
        <v>79</v>
      </c>
      <c r="C160" s="69"/>
      <c r="D160" s="69"/>
      <c r="E160" s="69"/>
      <c r="F160" s="140"/>
      <c r="G160" s="534">
        <v>6</v>
      </c>
      <c r="H160" s="62">
        <f t="shared" si="8"/>
        <v>180</v>
      </c>
      <c r="I160" s="110">
        <v>77</v>
      </c>
      <c r="J160" s="110">
        <v>30</v>
      </c>
      <c r="K160" s="111">
        <v>30</v>
      </c>
      <c r="L160" s="111">
        <v>17</v>
      </c>
      <c r="M160" s="317">
        <f>H160-I160</f>
        <v>103</v>
      </c>
      <c r="N160" s="308"/>
      <c r="O160" s="301"/>
      <c r="P160" s="366"/>
      <c r="Q160" s="372"/>
      <c r="R160" s="373"/>
      <c r="S160" s="373"/>
      <c r="AA160" s="774"/>
    </row>
    <row r="161" spans="1:27" s="381" customFormat="1" ht="15.75">
      <c r="A161" s="50"/>
      <c r="B161" s="169" t="s">
        <v>79</v>
      </c>
      <c r="C161" s="69">
        <v>4</v>
      </c>
      <c r="D161" s="69"/>
      <c r="E161" s="69"/>
      <c r="F161" s="140"/>
      <c r="G161" s="533">
        <v>5</v>
      </c>
      <c r="H161" s="69">
        <f t="shared" si="8"/>
        <v>150</v>
      </c>
      <c r="I161" s="116">
        <v>60</v>
      </c>
      <c r="J161" s="116">
        <v>30</v>
      </c>
      <c r="K161" s="117">
        <v>30</v>
      </c>
      <c r="L161" s="117"/>
      <c r="M161" s="318">
        <f>H161-I161</f>
        <v>90</v>
      </c>
      <c r="N161" s="308"/>
      <c r="O161" s="301"/>
      <c r="P161" s="366"/>
      <c r="Q161" s="403">
        <v>4</v>
      </c>
      <c r="R161" s="373"/>
      <c r="S161" s="373"/>
      <c r="AA161" s="774"/>
    </row>
    <row r="162" spans="1:27" s="381" customFormat="1" ht="15.75">
      <c r="A162" s="50"/>
      <c r="B162" s="169" t="s">
        <v>224</v>
      </c>
      <c r="C162" s="69"/>
      <c r="D162" s="69"/>
      <c r="E162" s="69"/>
      <c r="F162" s="140"/>
      <c r="G162" s="534">
        <v>1</v>
      </c>
      <c r="H162" s="69">
        <f t="shared" si="8"/>
        <v>30</v>
      </c>
      <c r="I162" s="116">
        <v>17</v>
      </c>
      <c r="J162" s="116"/>
      <c r="K162" s="117"/>
      <c r="L162" s="117">
        <v>17</v>
      </c>
      <c r="M162" s="318">
        <f>H162-I162</f>
        <v>13</v>
      </c>
      <c r="N162" s="308"/>
      <c r="O162" s="301"/>
      <c r="P162" s="366"/>
      <c r="Q162" s="372"/>
      <c r="R162" s="373"/>
      <c r="S162" s="373"/>
      <c r="AA162" s="774">
        <f>AA110+AA130</f>
        <v>49.5</v>
      </c>
    </row>
    <row r="163" spans="1:27" s="381" customFormat="1" ht="15.75">
      <c r="A163" s="50"/>
      <c r="B163" s="169" t="s">
        <v>224</v>
      </c>
      <c r="C163" s="69"/>
      <c r="D163" s="69"/>
      <c r="E163" s="69"/>
      <c r="F163" s="140"/>
      <c r="G163" s="533">
        <v>0.5</v>
      </c>
      <c r="H163" s="69">
        <f t="shared" si="8"/>
        <v>15</v>
      </c>
      <c r="I163" s="116">
        <v>9</v>
      </c>
      <c r="J163" s="116"/>
      <c r="K163" s="117"/>
      <c r="L163" s="117">
        <v>9</v>
      </c>
      <c r="M163" s="318">
        <f>H163-I163</f>
        <v>6</v>
      </c>
      <c r="N163" s="308"/>
      <c r="O163" s="301"/>
      <c r="P163" s="366"/>
      <c r="Q163" s="372"/>
      <c r="R163" s="374">
        <v>1</v>
      </c>
      <c r="S163" s="373"/>
      <c r="AA163" s="774">
        <f>AA111+AA131</f>
        <v>3</v>
      </c>
    </row>
    <row r="164" spans="1:27" s="381" customFormat="1" ht="15.75">
      <c r="A164" s="50"/>
      <c r="B164" s="169" t="s">
        <v>224</v>
      </c>
      <c r="C164" s="69"/>
      <c r="D164" s="69"/>
      <c r="E164" s="69">
        <v>6</v>
      </c>
      <c r="F164" s="140"/>
      <c r="G164" s="533">
        <v>0.5</v>
      </c>
      <c r="H164" s="69">
        <f t="shared" si="8"/>
        <v>15</v>
      </c>
      <c r="I164" s="116">
        <v>8</v>
      </c>
      <c r="J164" s="116"/>
      <c r="K164" s="117"/>
      <c r="L164" s="117">
        <v>8</v>
      </c>
      <c r="M164" s="318">
        <f>H164-I164</f>
        <v>7</v>
      </c>
      <c r="N164" s="308"/>
      <c r="O164" s="301"/>
      <c r="P164" s="366"/>
      <c r="Q164" s="372"/>
      <c r="R164" s="373"/>
      <c r="S164" s="374">
        <v>1</v>
      </c>
      <c r="AA164" s="774">
        <f>AA112+AA132</f>
        <v>46.5</v>
      </c>
    </row>
    <row r="165" spans="1:26" s="29" customFormat="1" ht="16.5" thickBot="1">
      <c r="A165" s="1742" t="s">
        <v>131</v>
      </c>
      <c r="B165" s="1743"/>
      <c r="C165" s="638"/>
      <c r="D165" s="638"/>
      <c r="E165" s="638"/>
      <c r="F165" s="638"/>
      <c r="G165" s="639">
        <f>Z165</f>
        <v>55.5</v>
      </c>
      <c r="H165" s="666">
        <f aca="true" t="shared" si="9" ref="H165:M165">H108+H115+H116++H119+H125+H130+H148+H149+H152+H155+H158+H128</f>
        <v>1530</v>
      </c>
      <c r="I165" s="666">
        <f t="shared" si="9"/>
        <v>141</v>
      </c>
      <c r="J165" s="666">
        <f t="shared" si="9"/>
        <v>78</v>
      </c>
      <c r="K165" s="666">
        <f t="shared" si="9"/>
        <v>63</v>
      </c>
      <c r="L165" s="666">
        <f t="shared" si="9"/>
        <v>0</v>
      </c>
      <c r="M165" s="666">
        <f t="shared" si="9"/>
        <v>249</v>
      </c>
      <c r="N165" s="640">
        <f>SUM(N108:N128)</f>
        <v>0</v>
      </c>
      <c r="O165" s="640">
        <f>SUM(O108:O128)</f>
        <v>0</v>
      </c>
      <c r="P165" s="640">
        <f>SUM(P108:P128)</f>
        <v>8</v>
      </c>
      <c r="Q165" s="640">
        <f>SUM(Q108:Q128,Q134,Q140)</f>
        <v>15</v>
      </c>
      <c r="R165" s="640">
        <f>SUM(R108:R128,R136,R143,R146)</f>
        <v>17</v>
      </c>
      <c r="S165" s="641">
        <f>SUM(S108:S128,S130,S137)</f>
        <v>12</v>
      </c>
      <c r="T165" s="257"/>
      <c r="U165" s="257"/>
      <c r="V165" s="257"/>
      <c r="W165" s="257"/>
      <c r="X165" s="257"/>
      <c r="Y165" s="257"/>
      <c r="Z165" s="906">
        <f>G148+G151+G154+G157+G158+G108+G113+G116+G119+G125+G128</f>
        <v>55.5</v>
      </c>
    </row>
    <row r="166" spans="1:26" s="29" customFormat="1" ht="16.5" thickBot="1">
      <c r="A166" s="1753" t="s">
        <v>132</v>
      </c>
      <c r="B166" s="1753"/>
      <c r="C166" s="460"/>
      <c r="D166" s="460"/>
      <c r="E166" s="460"/>
      <c r="F166" s="460"/>
      <c r="G166" s="639">
        <f>Z166</f>
        <v>46.5</v>
      </c>
      <c r="H166" s="460"/>
      <c r="I166" s="461"/>
      <c r="J166" s="461"/>
      <c r="K166" s="462"/>
      <c r="L166" s="462"/>
      <c r="M166" s="463"/>
      <c r="N166" s="464"/>
      <c r="O166" s="464"/>
      <c r="P166" s="465"/>
      <c r="Q166" s="464"/>
      <c r="R166" s="464"/>
      <c r="S166" s="466"/>
      <c r="T166" s="257"/>
      <c r="U166" s="257"/>
      <c r="V166" s="257"/>
      <c r="W166" s="257"/>
      <c r="X166" s="257"/>
      <c r="Y166" s="257"/>
      <c r="Z166" s="906">
        <f>G148+G151+G154+G157+G160+G110+G115+G118+G121+G127+G128</f>
        <v>46.5</v>
      </c>
    </row>
    <row r="167" spans="1:26" s="29" customFormat="1" ht="16.5" thickBot="1">
      <c r="A167" s="1753" t="s">
        <v>151</v>
      </c>
      <c r="B167" s="1753"/>
      <c r="C167" s="460"/>
      <c r="D167" s="460"/>
      <c r="E167" s="460"/>
      <c r="F167" s="460"/>
      <c r="G167" s="639">
        <f>Z167</f>
        <v>9</v>
      </c>
      <c r="H167" s="460"/>
      <c r="I167" s="461"/>
      <c r="J167" s="461"/>
      <c r="K167" s="462"/>
      <c r="L167" s="462"/>
      <c r="M167" s="463"/>
      <c r="N167" s="464"/>
      <c r="O167" s="464"/>
      <c r="P167" s="465"/>
      <c r="Q167" s="464"/>
      <c r="R167" s="464"/>
      <c r="S167" s="466"/>
      <c r="T167" s="257"/>
      <c r="U167" s="257"/>
      <c r="V167" s="257"/>
      <c r="W167" s="257"/>
      <c r="X167" s="257"/>
      <c r="Y167" s="257"/>
      <c r="Z167" s="906">
        <f>G159+G109+G114+G117+G120+G126</f>
        <v>9</v>
      </c>
    </row>
    <row r="168" spans="1:25" s="29" customFormat="1" ht="19.5" thickBot="1">
      <c r="A168" s="1806" t="s">
        <v>152</v>
      </c>
      <c r="B168" s="1807"/>
      <c r="C168" s="1807"/>
      <c r="D168" s="1807"/>
      <c r="E168" s="1807"/>
      <c r="F168" s="1807"/>
      <c r="G168" s="1807"/>
      <c r="H168" s="1807"/>
      <c r="I168" s="1807"/>
      <c r="J168" s="1807"/>
      <c r="K168" s="1807"/>
      <c r="L168" s="1807"/>
      <c r="M168" s="1807"/>
      <c r="N168" s="1807"/>
      <c r="O168" s="1807"/>
      <c r="P168" s="1807"/>
      <c r="Q168" s="1807"/>
      <c r="R168" s="1807"/>
      <c r="S168" s="1808"/>
      <c r="T168" s="200"/>
      <c r="U168" s="200"/>
      <c r="V168" s="200"/>
      <c r="W168" s="200"/>
      <c r="X168" s="200"/>
      <c r="Y168" s="200"/>
    </row>
    <row r="169" spans="1:28" s="204" customFormat="1" ht="15.75">
      <c r="A169" s="201" t="s">
        <v>153</v>
      </c>
      <c r="B169" s="202" t="s">
        <v>105</v>
      </c>
      <c r="C169" s="201"/>
      <c r="D169" s="201"/>
      <c r="E169" s="201"/>
      <c r="F169" s="201"/>
      <c r="G169" s="773">
        <v>4</v>
      </c>
      <c r="H169" s="773">
        <f>G169*30</f>
        <v>120</v>
      </c>
      <c r="I169" s="201"/>
      <c r="J169" s="201"/>
      <c r="K169" s="201"/>
      <c r="L169" s="201"/>
      <c r="M169" s="531"/>
      <c r="N169" s="335"/>
      <c r="O169" s="201"/>
      <c r="P169" s="532"/>
      <c r="Q169" s="214"/>
      <c r="R169" s="215"/>
      <c r="S169" s="215"/>
      <c r="T169" s="200"/>
      <c r="U169" s="200"/>
      <c r="V169" s="200"/>
      <c r="W169" s="200"/>
      <c r="X169" s="200"/>
      <c r="Y169" s="200"/>
      <c r="AA169" s="29" t="s">
        <v>57</v>
      </c>
      <c r="AB169" s="776">
        <f>AB11+AB34+AB71+AB124</f>
        <v>76</v>
      </c>
    </row>
    <row r="170" spans="1:28" s="29" customFormat="1" ht="15.75">
      <c r="A170" s="205" t="s">
        <v>154</v>
      </c>
      <c r="B170" s="206" t="s">
        <v>106</v>
      </c>
      <c r="C170" s="205"/>
      <c r="D170" s="205"/>
      <c r="E170" s="205"/>
      <c r="F170" s="205"/>
      <c r="G170" s="278">
        <v>8</v>
      </c>
      <c r="H170" s="773">
        <f>G170*30</f>
        <v>240</v>
      </c>
      <c r="I170" s="205"/>
      <c r="J170" s="205"/>
      <c r="K170" s="205"/>
      <c r="L170" s="205"/>
      <c r="M170" s="338"/>
      <c r="N170" s="336"/>
      <c r="O170" s="205"/>
      <c r="P170" s="363"/>
      <c r="Q170" s="362"/>
      <c r="R170" s="203"/>
      <c r="S170" s="203"/>
      <c r="T170" s="200"/>
      <c r="U170" s="200"/>
      <c r="V170" s="200"/>
      <c r="W170" s="200"/>
      <c r="X170" s="200"/>
      <c r="Y170" s="200"/>
      <c r="AA170" s="29" t="s">
        <v>58</v>
      </c>
      <c r="AB170" s="776">
        <f>AB12+AB35+AB72+AB125+G174+G177</f>
        <v>73.5</v>
      </c>
    </row>
    <row r="171" spans="1:25" s="29" customFormat="1" ht="15.75">
      <c r="A171" s="277" t="s">
        <v>155</v>
      </c>
      <c r="B171" s="208" t="s">
        <v>107</v>
      </c>
      <c r="C171" s="208"/>
      <c r="D171" s="207">
        <v>6</v>
      </c>
      <c r="E171" s="207"/>
      <c r="F171" s="207"/>
      <c r="G171" s="209">
        <v>4</v>
      </c>
      <c r="H171" s="773">
        <f>G171*30</f>
        <v>120</v>
      </c>
      <c r="I171" s="210"/>
      <c r="J171" s="211"/>
      <c r="K171" s="211"/>
      <c r="L171" s="211"/>
      <c r="M171" s="339"/>
      <c r="N171" s="337"/>
      <c r="O171" s="211" t="s">
        <v>104</v>
      </c>
      <c r="P171" s="364"/>
      <c r="Q171" s="362"/>
      <c r="R171" s="203"/>
      <c r="S171" s="203"/>
      <c r="T171" s="200"/>
      <c r="U171" s="200"/>
      <c r="V171" s="200"/>
      <c r="W171" s="200"/>
      <c r="X171" s="200"/>
      <c r="Y171" s="200"/>
    </row>
    <row r="172" spans="1:25" s="29" customFormat="1" ht="16.5" thickBot="1">
      <c r="A172" s="485" t="s">
        <v>156</v>
      </c>
      <c r="B172" s="486" t="s">
        <v>41</v>
      </c>
      <c r="C172" s="486"/>
      <c r="D172" s="487">
        <v>6</v>
      </c>
      <c r="E172" s="487"/>
      <c r="F172" s="487"/>
      <c r="G172" s="488">
        <v>9.5</v>
      </c>
      <c r="H172" s="773">
        <f>G172*30</f>
        <v>285</v>
      </c>
      <c r="I172" s="489"/>
      <c r="J172" s="490"/>
      <c r="K172" s="490"/>
      <c r="L172" s="490"/>
      <c r="M172" s="491"/>
      <c r="N172" s="492"/>
      <c r="O172" s="490" t="s">
        <v>104</v>
      </c>
      <c r="P172" s="493"/>
      <c r="Q172" s="494"/>
      <c r="R172" s="495"/>
      <c r="S172" s="495"/>
      <c r="T172" s="200"/>
      <c r="U172" s="200"/>
      <c r="V172" s="200"/>
      <c r="W172" s="200"/>
      <c r="X172" s="200"/>
      <c r="Y172" s="200"/>
    </row>
    <row r="173" spans="1:25" s="29" customFormat="1" ht="15.75">
      <c r="A173" s="1772" t="s">
        <v>131</v>
      </c>
      <c r="B173" s="1772"/>
      <c r="C173" s="496"/>
      <c r="D173" s="496"/>
      <c r="E173" s="496"/>
      <c r="F173" s="496"/>
      <c r="G173" s="497">
        <f>SUM(G169:G172)</f>
        <v>25.5</v>
      </c>
      <c r="H173" s="498">
        <f>SUM(H169:H172)</f>
        <v>765</v>
      </c>
      <c r="I173" s="499"/>
      <c r="J173" s="500"/>
      <c r="K173" s="500"/>
      <c r="L173" s="500"/>
      <c r="M173" s="500"/>
      <c r="N173" s="500"/>
      <c r="O173" s="500"/>
      <c r="P173" s="501"/>
      <c r="Q173" s="502"/>
      <c r="R173" s="502"/>
      <c r="S173" s="502"/>
      <c r="T173" s="200"/>
      <c r="U173" s="200"/>
      <c r="V173" s="200"/>
      <c r="W173" s="200"/>
      <c r="X173" s="200"/>
      <c r="Y173" s="200"/>
    </row>
    <row r="174" spans="1:25" s="29" customFormat="1" ht="15.75">
      <c r="A174" s="1714" t="s">
        <v>132</v>
      </c>
      <c r="B174" s="1714"/>
      <c r="C174" s="503"/>
      <c r="D174" s="503"/>
      <c r="E174" s="503"/>
      <c r="F174" s="503"/>
      <c r="G174" s="504">
        <f>G171+G172</f>
        <v>13.5</v>
      </c>
      <c r="H174" s="503"/>
      <c r="I174" s="505"/>
      <c r="J174" s="506"/>
      <c r="K174" s="506"/>
      <c r="L174" s="506"/>
      <c r="M174" s="506"/>
      <c r="N174" s="506"/>
      <c r="O174" s="506"/>
      <c r="P174" s="507"/>
      <c r="Q174" s="508"/>
      <c r="R174" s="508"/>
      <c r="S174" s="508"/>
      <c r="T174" s="200"/>
      <c r="U174" s="200"/>
      <c r="V174" s="200"/>
      <c r="W174" s="200"/>
      <c r="X174" s="200"/>
      <c r="Y174" s="200"/>
    </row>
    <row r="175" spans="1:25" s="29" customFormat="1" ht="16.5" thickBot="1">
      <c r="A175" s="1741" t="s">
        <v>78</v>
      </c>
      <c r="B175" s="1741"/>
      <c r="C175" s="509"/>
      <c r="D175" s="509"/>
      <c r="E175" s="509"/>
      <c r="F175" s="509"/>
      <c r="G175" s="510">
        <v>12</v>
      </c>
      <c r="H175" s="509"/>
      <c r="I175" s="511"/>
      <c r="J175" s="512"/>
      <c r="K175" s="512"/>
      <c r="L175" s="512"/>
      <c r="M175" s="512"/>
      <c r="N175" s="512"/>
      <c r="O175" s="512"/>
      <c r="P175" s="513"/>
      <c r="Q175" s="514"/>
      <c r="R175" s="514"/>
      <c r="S175" s="514"/>
      <c r="T175" s="200"/>
      <c r="U175" s="200"/>
      <c r="V175" s="200"/>
      <c r="W175" s="200"/>
      <c r="X175" s="200"/>
      <c r="Y175" s="200"/>
    </row>
    <row r="176" spans="1:25" s="29" customFormat="1" ht="18.75">
      <c r="A176" s="1809" t="s">
        <v>157</v>
      </c>
      <c r="B176" s="1809"/>
      <c r="C176" s="1809"/>
      <c r="D176" s="1809"/>
      <c r="E176" s="1809"/>
      <c r="F176" s="1809"/>
      <c r="G176" s="1809"/>
      <c r="H176" s="1809"/>
      <c r="I176" s="1809"/>
      <c r="J176" s="1809"/>
      <c r="K176" s="1809"/>
      <c r="L176" s="1809"/>
      <c r="M176" s="1809"/>
      <c r="N176" s="1809"/>
      <c r="O176" s="1809"/>
      <c r="P176" s="1809"/>
      <c r="Q176" s="1809"/>
      <c r="R176" s="1809"/>
      <c r="S176" s="1809"/>
      <c r="T176" s="200"/>
      <c r="U176" s="200"/>
      <c r="V176" s="200"/>
      <c r="W176" s="200"/>
      <c r="X176" s="200"/>
      <c r="Y176" s="200"/>
    </row>
    <row r="177" spans="1:25" s="29" customFormat="1" ht="16.5" thickBot="1">
      <c r="A177" s="515" t="s">
        <v>158</v>
      </c>
      <c r="B177" s="516" t="s">
        <v>45</v>
      </c>
      <c r="C177" s="516"/>
      <c r="D177" s="516"/>
      <c r="E177" s="516"/>
      <c r="F177" s="517">
        <v>6</v>
      </c>
      <c r="G177" s="517">
        <v>1.5</v>
      </c>
      <c r="H177" s="517">
        <v>30</v>
      </c>
      <c r="I177" s="516"/>
      <c r="J177" s="518"/>
      <c r="K177" s="518"/>
      <c r="L177" s="518"/>
      <c r="M177" s="491"/>
      <c r="N177" s="519"/>
      <c r="O177" s="518"/>
      <c r="P177" s="493"/>
      <c r="Q177" s="520"/>
      <c r="R177" s="521"/>
      <c r="S177" s="521"/>
      <c r="T177" s="200"/>
      <c r="U177" s="200"/>
      <c r="V177" s="200"/>
      <c r="W177" s="200"/>
      <c r="X177" s="200"/>
      <c r="Y177" s="200"/>
    </row>
    <row r="178" spans="1:25" s="29" customFormat="1" ht="16.5" thickBot="1">
      <c r="A178" s="1719" t="s">
        <v>159</v>
      </c>
      <c r="B178" s="1719"/>
      <c r="C178" s="522"/>
      <c r="D178" s="522"/>
      <c r="E178" s="522"/>
      <c r="F178" s="523"/>
      <c r="G178" s="524">
        <f>G173+G177</f>
        <v>27</v>
      </c>
      <c r="H178" s="522"/>
      <c r="I178" s="525"/>
      <c r="J178" s="525"/>
      <c r="K178" s="526"/>
      <c r="L178" s="526"/>
      <c r="M178" s="527"/>
      <c r="N178" s="522"/>
      <c r="O178" s="528"/>
      <c r="P178" s="529"/>
      <c r="Q178" s="530"/>
      <c r="R178" s="530"/>
      <c r="S178" s="530"/>
      <c r="T178" s="26"/>
      <c r="U178" s="26"/>
      <c r="V178" s="26"/>
      <c r="W178" s="26"/>
      <c r="X178" s="26"/>
      <c r="Y178" s="26"/>
    </row>
    <row r="179" spans="1:25" s="29" customFormat="1" ht="15.75">
      <c r="A179" s="1712" t="s">
        <v>160</v>
      </c>
      <c r="B179" s="1713"/>
      <c r="C179" s="1754"/>
      <c r="D179" s="1755"/>
      <c r="E179" s="1755"/>
      <c r="F179" s="1755"/>
      <c r="G179" s="1755"/>
      <c r="H179" s="1755"/>
      <c r="I179" s="1755"/>
      <c r="J179" s="1755"/>
      <c r="K179" s="1755"/>
      <c r="L179" s="1755"/>
      <c r="M179" s="1755"/>
      <c r="N179" s="1755"/>
      <c r="O179" s="1755"/>
      <c r="P179" s="1755"/>
      <c r="Q179" s="1755"/>
      <c r="R179" s="1755"/>
      <c r="S179" s="1756"/>
      <c r="T179" s="26"/>
      <c r="U179" s="26"/>
      <c r="V179" s="26"/>
      <c r="W179" s="26"/>
      <c r="X179" s="26"/>
      <c r="Y179" s="26"/>
    </row>
    <row r="180" spans="1:25" s="29" customFormat="1" ht="15.75">
      <c r="A180" s="1774" t="s">
        <v>151</v>
      </c>
      <c r="B180" s="1775"/>
      <c r="C180" s="157"/>
      <c r="D180" s="157"/>
      <c r="E180" s="157"/>
      <c r="F180" s="224"/>
      <c r="G180" s="225">
        <f>G30+G67+G98+G167+G175</f>
        <v>85</v>
      </c>
      <c r="H180" s="229"/>
      <c r="I180" s="227"/>
      <c r="J180" s="227"/>
      <c r="K180" s="228"/>
      <c r="L180" s="228"/>
      <c r="M180" s="340"/>
      <c r="N180" s="287"/>
      <c r="O180" s="230"/>
      <c r="P180" s="159"/>
      <c r="Q180" s="223"/>
      <c r="R180" s="218"/>
      <c r="S180" s="218"/>
      <c r="T180" s="26"/>
      <c r="U180" s="26"/>
      <c r="V180" s="26"/>
      <c r="W180" s="26"/>
      <c r="X180" s="26"/>
      <c r="Y180" s="26"/>
    </row>
    <row r="181" spans="1:25" s="29" customFormat="1" ht="15.75">
      <c r="A181" s="1774" t="s">
        <v>132</v>
      </c>
      <c r="B181" s="1775"/>
      <c r="C181" s="157"/>
      <c r="D181" s="157"/>
      <c r="E181" s="157"/>
      <c r="F181" s="224"/>
      <c r="G181" s="537">
        <f>G29+G66+G97+G166+G174+G177</f>
        <v>149.5</v>
      </c>
      <c r="H181" s="226"/>
      <c r="I181" s="227"/>
      <c r="J181" s="227"/>
      <c r="K181" s="228"/>
      <c r="L181" s="228"/>
      <c r="M181" s="340"/>
      <c r="N181" s="287"/>
      <c r="O181" s="230"/>
      <c r="P181" s="159"/>
      <c r="Q181" s="223"/>
      <c r="R181" s="218"/>
      <c r="S181" s="218"/>
      <c r="T181" s="26"/>
      <c r="U181" s="26"/>
      <c r="V181" s="26"/>
      <c r="W181" s="26"/>
      <c r="X181" s="26"/>
      <c r="Y181" s="26"/>
    </row>
    <row r="182" spans="1:25" s="29" customFormat="1" ht="15.75">
      <c r="A182" s="1778" t="s">
        <v>162</v>
      </c>
      <c r="B182" s="1779"/>
      <c r="C182" s="231"/>
      <c r="D182" s="231"/>
      <c r="E182" s="231"/>
      <c r="F182" s="207"/>
      <c r="G182" s="279">
        <f>G180+G181</f>
        <v>234.5</v>
      </c>
      <c r="H182" s="232">
        <f>G182*30</f>
        <v>7035</v>
      </c>
      <c r="I182" s="281">
        <f>I28+I65+I96+I165+I173+I178</f>
        <v>777</v>
      </c>
      <c r="J182" s="281">
        <f>J28+J65+J96+J165+J173+J178</f>
        <v>377</v>
      </c>
      <c r="K182" s="280">
        <f>K28+K65+K96+K165+K177</f>
        <v>245</v>
      </c>
      <c r="L182" s="280">
        <f>L28+L65+L96+L165+L178</f>
        <v>155</v>
      </c>
      <c r="M182" s="341">
        <v>2571</v>
      </c>
      <c r="N182" s="618">
        <f aca="true" t="shared" si="10" ref="N182:S182">N28+N65+N96+N165</f>
        <v>29</v>
      </c>
      <c r="O182" s="619">
        <f t="shared" si="10"/>
        <v>28</v>
      </c>
      <c r="P182" s="617">
        <f t="shared" si="10"/>
        <v>27</v>
      </c>
      <c r="Q182" s="617">
        <f t="shared" si="10"/>
        <v>24</v>
      </c>
      <c r="R182" s="617">
        <f t="shared" si="10"/>
        <v>24</v>
      </c>
      <c r="S182" s="617">
        <f t="shared" si="10"/>
        <v>14</v>
      </c>
      <c r="T182" s="26"/>
      <c r="U182" s="26"/>
      <c r="V182" s="26"/>
      <c r="W182" s="26"/>
      <c r="X182" s="26"/>
      <c r="Y182" s="26"/>
    </row>
    <row r="183" spans="1:25" s="29" customFormat="1" ht="12.75" customHeight="1">
      <c r="A183" s="1752" t="s">
        <v>110</v>
      </c>
      <c r="B183" s="1752"/>
      <c r="C183" s="1752"/>
      <c r="D183" s="1752"/>
      <c r="E183" s="1752"/>
      <c r="F183" s="1752"/>
      <c r="G183" s="1752"/>
      <c r="H183" s="1752"/>
      <c r="I183" s="1752"/>
      <c r="J183" s="1752"/>
      <c r="K183" s="1752"/>
      <c r="L183" s="1752"/>
      <c r="M183" s="1752"/>
      <c r="N183" s="165">
        <v>4</v>
      </c>
      <c r="O183" s="165">
        <v>3</v>
      </c>
      <c r="P183" s="234">
        <v>1</v>
      </c>
      <c r="Q183" s="219">
        <v>4</v>
      </c>
      <c r="R183" s="219">
        <v>2</v>
      </c>
      <c r="S183" s="219">
        <v>3</v>
      </c>
      <c r="T183" s="26"/>
      <c r="U183" s="26"/>
      <c r="V183" s="26"/>
      <c r="W183" s="26"/>
      <c r="X183" s="26"/>
      <c r="Y183" s="26"/>
    </row>
    <row r="184" spans="1:25" s="235" customFormat="1" ht="12.75" customHeight="1">
      <c r="A184" s="1752" t="s">
        <v>111</v>
      </c>
      <c r="B184" s="1752"/>
      <c r="C184" s="1752"/>
      <c r="D184" s="1752"/>
      <c r="E184" s="1752"/>
      <c r="F184" s="1752"/>
      <c r="G184" s="1752"/>
      <c r="H184" s="1752"/>
      <c r="I184" s="1752"/>
      <c r="J184" s="1752"/>
      <c r="K184" s="1752"/>
      <c r="L184" s="1752"/>
      <c r="M184" s="1752"/>
      <c r="N184" s="165">
        <v>3</v>
      </c>
      <c r="O184" s="165">
        <v>3</v>
      </c>
      <c r="P184" s="234">
        <v>5</v>
      </c>
      <c r="Q184" s="219">
        <v>3</v>
      </c>
      <c r="R184" s="219">
        <v>4</v>
      </c>
      <c r="S184" s="219">
        <v>1</v>
      </c>
      <c r="T184" s="26"/>
      <c r="U184" s="26"/>
      <c r="V184" s="26"/>
      <c r="W184" s="26"/>
      <c r="X184" s="26"/>
      <c r="Y184" s="26"/>
    </row>
    <row r="185" spans="1:25" s="235" customFormat="1" ht="12.75" customHeight="1">
      <c r="A185" s="1752" t="s">
        <v>112</v>
      </c>
      <c r="B185" s="1752"/>
      <c r="C185" s="1752"/>
      <c r="D185" s="1752"/>
      <c r="E185" s="1752"/>
      <c r="F185" s="1752"/>
      <c r="G185" s="1752"/>
      <c r="H185" s="1752"/>
      <c r="I185" s="1752"/>
      <c r="J185" s="1752"/>
      <c r="K185" s="1752"/>
      <c r="L185" s="1752"/>
      <c r="M185" s="1752"/>
      <c r="N185" s="165"/>
      <c r="O185" s="165"/>
      <c r="P185" s="234">
        <v>1</v>
      </c>
      <c r="Q185" s="219">
        <v>2</v>
      </c>
      <c r="R185" s="219">
        <v>1</v>
      </c>
      <c r="S185" s="219">
        <v>1</v>
      </c>
      <c r="T185" s="26"/>
      <c r="U185" s="26"/>
      <c r="V185" s="26"/>
      <c r="W185" s="26"/>
      <c r="X185" s="26"/>
      <c r="Y185" s="26"/>
    </row>
    <row r="186" spans="1:25" s="29" customFormat="1" ht="15.75">
      <c r="A186" s="236"/>
      <c r="B186" s="237"/>
      <c r="C186" s="138"/>
      <c r="D186" s="138"/>
      <c r="E186" s="138"/>
      <c r="F186" s="238"/>
      <c r="G186" s="239"/>
      <c r="H186" s="240"/>
      <c r="I186" s="241"/>
      <c r="J186" s="143"/>
      <c r="K186" s="143"/>
      <c r="L186" s="143"/>
      <c r="M186" s="143"/>
      <c r="N186" s="242"/>
      <c r="O186" s="143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s="244" customFormat="1" ht="15.75">
      <c r="A187" s="236"/>
      <c r="B187" s="243"/>
      <c r="C187" s="138"/>
      <c r="D187" s="138"/>
      <c r="E187" s="138"/>
      <c r="F187" s="238"/>
      <c r="G187" s="239"/>
      <c r="H187" s="240"/>
      <c r="I187" s="241"/>
      <c r="J187" s="143"/>
      <c r="K187" s="1750" t="s">
        <v>200</v>
      </c>
      <c r="L187" s="1751"/>
      <c r="M187" s="1751"/>
      <c r="N187" s="610"/>
      <c r="O187" s="610"/>
      <c r="P187" s="615"/>
      <c r="Q187" s="616"/>
      <c r="R187" s="615"/>
      <c r="S187" s="615"/>
      <c r="T187" s="26"/>
      <c r="U187" s="26"/>
      <c r="V187" s="26"/>
      <c r="W187" s="26"/>
      <c r="X187" s="26"/>
      <c r="Y187" s="26"/>
    </row>
    <row r="188" spans="1:25" s="244" customFormat="1" ht="15.75">
      <c r="A188" s="236"/>
      <c r="B188" s="243"/>
      <c r="C188" s="138"/>
      <c r="D188" s="138"/>
      <c r="E188" s="138"/>
      <c r="F188" s="238"/>
      <c r="G188" s="245"/>
      <c r="H188" s="246"/>
      <c r="I188" s="247"/>
      <c r="J188" s="248"/>
      <c r="K188" s="248"/>
      <c r="L188" s="248"/>
      <c r="M188" s="248"/>
      <c r="N188" s="1801">
        <f>AB169</f>
        <v>76</v>
      </c>
      <c r="O188" s="1810"/>
      <c r="P188" s="1810"/>
      <c r="Q188" s="1764">
        <f>AB170</f>
        <v>73.5</v>
      </c>
      <c r="R188" s="1765"/>
      <c r="S188" s="1765"/>
      <c r="T188" s="26"/>
      <c r="U188" s="26"/>
      <c r="V188" s="26"/>
      <c r="W188" s="26"/>
      <c r="X188" s="26"/>
      <c r="Y188" s="26"/>
    </row>
    <row r="189" spans="1:25" s="244" customFormat="1" ht="15.75">
      <c r="A189" s="236"/>
      <c r="B189" s="249"/>
      <c r="C189" s="138"/>
      <c r="D189" s="138"/>
      <c r="E189" s="138"/>
      <c r="F189" s="238"/>
      <c r="G189" s="245"/>
      <c r="H189" s="246"/>
      <c r="I189" s="247"/>
      <c r="J189" s="247"/>
      <c r="K189" s="1780" t="s">
        <v>61</v>
      </c>
      <c r="L189" s="1781"/>
      <c r="M189" s="1781"/>
      <c r="N189" s="1801">
        <f>N188+Q188</f>
        <v>149.5</v>
      </c>
      <c r="O189" s="1802"/>
      <c r="P189" s="1803"/>
      <c r="Q189" s="1803"/>
      <c r="R189" s="1803"/>
      <c r="S189" s="1803"/>
      <c r="T189" s="26"/>
      <c r="U189" s="26"/>
      <c r="V189" s="26"/>
      <c r="W189" s="26"/>
      <c r="X189" s="26"/>
      <c r="Y189" s="26"/>
    </row>
    <row r="190" spans="1:25" s="244" customFormat="1" ht="15.75">
      <c r="A190" s="236"/>
      <c r="B190" s="250" t="s">
        <v>113</v>
      </c>
      <c r="C190" s="250"/>
      <c r="D190" s="1776"/>
      <c r="E190" s="1776"/>
      <c r="F190" s="1776"/>
      <c r="G190" s="250"/>
      <c r="H190" s="1777" t="s">
        <v>235</v>
      </c>
      <c r="I190" s="1777"/>
      <c r="J190" s="1777"/>
      <c r="K190" s="143"/>
      <c r="L190" s="143"/>
      <c r="M190" s="143"/>
      <c r="N190" s="539"/>
      <c r="O190" s="540"/>
      <c r="P190" s="538"/>
      <c r="Q190" s="538"/>
      <c r="R190" s="538"/>
      <c r="S190" s="538"/>
      <c r="T190" s="26"/>
      <c r="U190" s="26"/>
      <c r="V190" s="26"/>
      <c r="W190" s="26"/>
      <c r="X190" s="26"/>
      <c r="Y190" s="26"/>
    </row>
    <row r="191" spans="1:25" s="244" customFormat="1" ht="15.75">
      <c r="A191" s="236"/>
      <c r="B191" s="250"/>
      <c r="C191" s="250"/>
      <c r="D191" s="250"/>
      <c r="E191" s="250"/>
      <c r="F191" s="250"/>
      <c r="G191" s="250"/>
      <c r="H191" s="250"/>
      <c r="I191" s="250"/>
      <c r="J191" s="250"/>
      <c r="K191" s="143"/>
      <c r="L191" s="143"/>
      <c r="M191" s="143"/>
      <c r="N191" s="242"/>
      <c r="O191" s="143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s="244" customFormat="1" ht="15.75">
      <c r="A192" s="236"/>
      <c r="B192" s="250" t="s">
        <v>114</v>
      </c>
      <c r="C192" s="250"/>
      <c r="D192" s="1776"/>
      <c r="E192" s="1776"/>
      <c r="F192" s="1776"/>
      <c r="G192" s="250"/>
      <c r="H192" s="1777" t="s">
        <v>115</v>
      </c>
      <c r="I192" s="1777"/>
      <c r="J192" s="1777"/>
      <c r="K192" s="143"/>
      <c r="L192" s="143"/>
      <c r="M192" s="143"/>
      <c r="N192" s="242"/>
      <c r="O192" s="143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 s="244" customFormat="1" ht="15.75">
      <c r="A193" s="236"/>
      <c r="B193" s="249"/>
      <c r="C193" s="138"/>
      <c r="D193" s="138"/>
      <c r="E193" s="138"/>
      <c r="F193" s="238"/>
      <c r="G193" s="245"/>
      <c r="H193" s="246"/>
      <c r="I193" s="247"/>
      <c r="J193" s="248"/>
      <c r="K193" s="248"/>
      <c r="L193" s="248"/>
      <c r="M193" s="248"/>
      <c r="N193" s="242"/>
      <c r="O193" s="143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s="244" customFormat="1" ht="15.75">
      <c r="A194" s="236"/>
      <c r="B194" s="249"/>
      <c r="C194" s="138"/>
      <c r="D194" s="138"/>
      <c r="E194" s="138"/>
      <c r="F194" s="238"/>
      <c r="G194" s="245"/>
      <c r="H194" s="246"/>
      <c r="I194" s="247"/>
      <c r="J194" s="248"/>
      <c r="K194" s="248"/>
      <c r="L194" s="248"/>
      <c r="M194" s="248"/>
      <c r="N194" s="242"/>
      <c r="O194" s="143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s="251" customFormat="1" ht="15.75">
      <c r="A195" s="236"/>
      <c r="B195" s="249"/>
      <c r="C195" s="138"/>
      <c r="D195" s="138"/>
      <c r="E195" s="138"/>
      <c r="F195" s="238"/>
      <c r="G195" s="245"/>
      <c r="H195" s="246"/>
      <c r="I195" s="247"/>
      <c r="J195" s="248"/>
      <c r="K195" s="248"/>
      <c r="L195" s="248"/>
      <c r="M195" s="248"/>
      <c r="N195" s="242"/>
      <c r="O195" s="143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s="244" customFormat="1" ht="15.75">
      <c r="A196" s="236"/>
      <c r="B196" s="249"/>
      <c r="C196" s="138"/>
      <c r="D196" s="138"/>
      <c r="E196" s="138"/>
      <c r="F196" s="238"/>
      <c r="G196" s="245"/>
      <c r="H196" s="246"/>
      <c r="I196" s="247"/>
      <c r="J196" s="248"/>
      <c r="K196" s="248"/>
      <c r="L196" s="248"/>
      <c r="M196" s="248"/>
      <c r="N196" s="242"/>
      <c r="O196" s="143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s="244" customFormat="1" ht="15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 s="244" customFormat="1" ht="15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 s="244" customFormat="1" ht="15.75">
      <c r="A199" s="25"/>
      <c r="B199" s="29"/>
      <c r="C199" s="252"/>
      <c r="D199" s="253"/>
      <c r="E199" s="253"/>
      <c r="F199" s="252"/>
      <c r="G199" s="252"/>
      <c r="H199" s="252"/>
      <c r="I199" s="29"/>
      <c r="J199" s="29"/>
      <c r="K199" s="29"/>
      <c r="L199" s="29"/>
      <c r="M199" s="29"/>
      <c r="N199" s="29"/>
      <c r="O199" s="29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 s="244" customFormat="1" ht="15.75">
      <c r="A200" s="25"/>
      <c r="B200" s="254"/>
      <c r="C200" s="24"/>
      <c r="D200" s="24"/>
      <c r="E200" s="24"/>
      <c r="F200" s="254"/>
      <c r="G200" s="254"/>
      <c r="H200" s="254"/>
      <c r="I200" s="254"/>
      <c r="J200" s="254"/>
      <c r="K200" s="254"/>
      <c r="L200" s="24"/>
      <c r="M200" s="24"/>
      <c r="N200" s="24"/>
      <c r="O200" s="199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s="244" customFormat="1" ht="15.75">
      <c r="A201" s="25"/>
      <c r="B201" s="254"/>
      <c r="C201" s="24"/>
      <c r="D201" s="24"/>
      <c r="E201" s="24"/>
      <c r="F201" s="254"/>
      <c r="G201" s="254"/>
      <c r="H201" s="254"/>
      <c r="I201" s="254"/>
      <c r="J201" s="254"/>
      <c r="K201" s="254"/>
      <c r="L201" s="24"/>
      <c r="M201" s="24"/>
      <c r="N201" s="24"/>
      <c r="O201" s="199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s="244" customFormat="1" ht="15.75">
      <c r="A202" s="25"/>
      <c r="B202" s="254"/>
      <c r="C202" s="24"/>
      <c r="D202" s="24"/>
      <c r="E202" s="24"/>
      <c r="F202" s="254"/>
      <c r="G202" s="254"/>
      <c r="H202" s="254"/>
      <c r="I202" s="254"/>
      <c r="J202" s="254"/>
      <c r="K202" s="254"/>
      <c r="L202" s="24"/>
      <c r="M202" s="24"/>
      <c r="N202" s="24"/>
      <c r="O202" s="199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s="29" customFormat="1" ht="15.75">
      <c r="A203" s="25"/>
      <c r="B203" s="254"/>
      <c r="C203" s="24"/>
      <c r="D203" s="24"/>
      <c r="E203" s="24"/>
      <c r="F203" s="254"/>
      <c r="G203" s="254"/>
      <c r="H203" s="254"/>
      <c r="I203" s="254"/>
      <c r="J203" s="254"/>
      <c r="K203" s="254"/>
      <c r="L203" s="24"/>
      <c r="M203" s="24"/>
      <c r="N203" s="24"/>
      <c r="O203" s="199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s="29" customFormat="1" ht="15.75">
      <c r="A204" s="25"/>
      <c r="B204" s="254"/>
      <c r="C204" s="24"/>
      <c r="D204" s="24"/>
      <c r="E204" s="24"/>
      <c r="F204" s="254"/>
      <c r="G204" s="254"/>
      <c r="H204" s="254"/>
      <c r="I204" s="254"/>
      <c r="J204" s="254"/>
      <c r="K204" s="254"/>
      <c r="L204" s="24"/>
      <c r="M204" s="24"/>
      <c r="N204" s="24"/>
      <c r="O204" s="199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s="29" customFormat="1" ht="15.75">
      <c r="A205" s="25"/>
      <c r="B205" s="255"/>
      <c r="C205" s="256"/>
      <c r="D205" s="256"/>
      <c r="E205" s="256"/>
      <c r="F205" s="255"/>
      <c r="G205" s="255"/>
      <c r="H205" s="255"/>
      <c r="I205" s="255"/>
      <c r="J205" s="255"/>
      <c r="K205" s="255"/>
      <c r="L205" s="256"/>
      <c r="M205" s="256"/>
      <c r="N205" s="256"/>
      <c r="O205" s="200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s="29" customFormat="1" ht="15.75">
      <c r="A206" s="25"/>
      <c r="B206" s="255"/>
      <c r="C206" s="256"/>
      <c r="D206" s="256"/>
      <c r="E206" s="256"/>
      <c r="F206" s="255"/>
      <c r="G206" s="255"/>
      <c r="H206" s="255"/>
      <c r="I206" s="255"/>
      <c r="J206" s="255"/>
      <c r="K206" s="255"/>
      <c r="L206" s="256"/>
      <c r="M206" s="256"/>
      <c r="N206" s="256"/>
      <c r="O206" s="200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s="29" customFormat="1" ht="15.75">
      <c r="A207" s="25"/>
      <c r="B207" s="255"/>
      <c r="C207" s="256"/>
      <c r="D207" s="256"/>
      <c r="E207" s="256"/>
      <c r="F207" s="255"/>
      <c r="G207" s="255"/>
      <c r="H207" s="255"/>
      <c r="I207" s="255"/>
      <c r="J207" s="255"/>
      <c r="K207" s="255"/>
      <c r="L207" s="256"/>
      <c r="M207" s="256"/>
      <c r="N207" s="256"/>
      <c r="O207" s="200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s="29" customFormat="1" ht="15.75">
      <c r="A208" s="25"/>
      <c r="B208" s="255"/>
      <c r="C208" s="256"/>
      <c r="D208" s="256"/>
      <c r="E208" s="256"/>
      <c r="F208" s="255"/>
      <c r="G208" s="255"/>
      <c r="H208" s="255"/>
      <c r="I208" s="255"/>
      <c r="J208" s="255"/>
      <c r="K208" s="255"/>
      <c r="L208" s="256"/>
      <c r="M208" s="256"/>
      <c r="N208" s="256"/>
      <c r="O208" s="200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s="29" customFormat="1" ht="15.75">
      <c r="A209" s="25"/>
      <c r="B209" s="255"/>
      <c r="C209" s="256"/>
      <c r="D209" s="256"/>
      <c r="E209" s="256"/>
      <c r="F209" s="255"/>
      <c r="G209" s="255"/>
      <c r="H209" s="255"/>
      <c r="I209" s="255"/>
      <c r="J209" s="255"/>
      <c r="K209" s="255"/>
      <c r="L209" s="256"/>
      <c r="M209" s="256"/>
      <c r="N209" s="256"/>
      <c r="O209" s="200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29" customFormat="1" ht="15.75">
      <c r="A210" s="25"/>
      <c r="B210" s="255"/>
      <c r="C210" s="256"/>
      <c r="D210" s="256"/>
      <c r="E210" s="256"/>
      <c r="F210" s="255"/>
      <c r="G210" s="255"/>
      <c r="H210" s="255"/>
      <c r="I210" s="255"/>
      <c r="J210" s="255"/>
      <c r="K210" s="255"/>
      <c r="L210" s="256"/>
      <c r="M210" s="256"/>
      <c r="N210" s="256"/>
      <c r="O210" s="200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6" s="29" customFormat="1" ht="15.75">
      <c r="A211" s="25"/>
      <c r="B211" s="255"/>
      <c r="C211" s="256"/>
      <c r="D211" s="256"/>
      <c r="E211" s="256"/>
      <c r="F211" s="255"/>
      <c r="G211" s="255"/>
      <c r="H211" s="255"/>
      <c r="I211" s="255"/>
      <c r="J211" s="255"/>
      <c r="K211" s="255"/>
      <c r="L211" s="256"/>
      <c r="M211" s="256"/>
      <c r="N211" s="256"/>
      <c r="O211" s="200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199"/>
    </row>
    <row r="212" spans="1:26" s="29" customFormat="1" ht="15.75">
      <c r="A212" s="25"/>
      <c r="B212" s="255"/>
      <c r="C212" s="256"/>
      <c r="D212" s="256"/>
      <c r="E212" s="256"/>
      <c r="F212" s="255"/>
      <c r="G212" s="255"/>
      <c r="H212" s="255"/>
      <c r="I212" s="255"/>
      <c r="J212" s="255"/>
      <c r="K212" s="255"/>
      <c r="L212" s="256"/>
      <c r="M212" s="256"/>
      <c r="N212" s="256"/>
      <c r="O212" s="200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199"/>
    </row>
    <row r="213" spans="1:26" s="29" customFormat="1" ht="15.75">
      <c r="A213" s="25"/>
      <c r="B213" s="255"/>
      <c r="C213" s="256"/>
      <c r="D213" s="256"/>
      <c r="E213" s="256"/>
      <c r="F213" s="255"/>
      <c r="G213" s="255"/>
      <c r="H213" s="255"/>
      <c r="I213" s="255"/>
      <c r="J213" s="255"/>
      <c r="K213" s="255"/>
      <c r="L213" s="256"/>
      <c r="M213" s="256"/>
      <c r="N213" s="256"/>
      <c r="O213" s="200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199"/>
    </row>
    <row r="214" spans="1:26" s="29" customFormat="1" ht="15.75">
      <c r="A214" s="25"/>
      <c r="B214" s="255"/>
      <c r="C214" s="256"/>
      <c r="D214" s="256"/>
      <c r="E214" s="256"/>
      <c r="F214" s="255"/>
      <c r="G214" s="255"/>
      <c r="H214" s="255"/>
      <c r="I214" s="255"/>
      <c r="J214" s="255"/>
      <c r="K214" s="255"/>
      <c r="L214" s="256"/>
      <c r="M214" s="256"/>
      <c r="N214" s="256"/>
      <c r="O214" s="200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199"/>
    </row>
    <row r="215" spans="1:26" s="29" customFormat="1" ht="15.75">
      <c r="A215" s="25"/>
      <c r="B215" s="255"/>
      <c r="C215" s="256"/>
      <c r="D215" s="256"/>
      <c r="E215" s="256"/>
      <c r="F215" s="255"/>
      <c r="G215" s="255"/>
      <c r="H215" s="255"/>
      <c r="I215" s="255"/>
      <c r="J215" s="255"/>
      <c r="K215" s="255"/>
      <c r="L215" s="256"/>
      <c r="M215" s="256"/>
      <c r="N215" s="256"/>
      <c r="O215" s="200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199"/>
    </row>
    <row r="216" spans="2:26" ht="15.75">
      <c r="B216" s="255"/>
      <c r="C216" s="256"/>
      <c r="D216" s="256"/>
      <c r="E216" s="256"/>
      <c r="F216" s="255"/>
      <c r="G216" s="255"/>
      <c r="H216" s="255"/>
      <c r="I216" s="255"/>
      <c r="J216" s="255"/>
      <c r="K216" s="255"/>
      <c r="L216" s="256"/>
      <c r="M216" s="256"/>
      <c r="N216" s="256"/>
      <c r="O216" s="200"/>
      <c r="Z216" s="200"/>
    </row>
    <row r="217" ht="15.75">
      <c r="Z217" s="200"/>
    </row>
    <row r="218" ht="15.75">
      <c r="Z218" s="200"/>
    </row>
    <row r="219" ht="15.75">
      <c r="Z219" s="200"/>
    </row>
    <row r="220" ht="15.75">
      <c r="Z220" s="200"/>
    </row>
    <row r="221" ht="15.75">
      <c r="Z221" s="200"/>
    </row>
    <row r="222" ht="15.75">
      <c r="Z222" s="200"/>
    </row>
    <row r="223" ht="15.75">
      <c r="Z223" s="200"/>
    </row>
    <row r="224" ht="15.75">
      <c r="Z224" s="200"/>
    </row>
    <row r="225" ht="15.75">
      <c r="Z225" s="200"/>
    </row>
    <row r="226" ht="15.75">
      <c r="Z226" s="200"/>
    </row>
    <row r="227" ht="15.75">
      <c r="Z227" s="200"/>
    </row>
    <row r="229" ht="15.75">
      <c r="Z229" s="257"/>
    </row>
    <row r="230" spans="26:33" ht="15.75">
      <c r="Z230" s="252"/>
      <c r="AA230" s="252"/>
      <c r="AB230" s="252"/>
      <c r="AC230" s="252"/>
      <c r="AD230" s="252"/>
      <c r="AE230" s="252"/>
      <c r="AF230" s="252"/>
      <c r="AG230" s="252"/>
    </row>
    <row r="231" spans="26:33" ht="15.75">
      <c r="Z231" s="27"/>
      <c r="AA231" s="27"/>
      <c r="AB231" s="27"/>
      <c r="AC231" s="27"/>
      <c r="AD231" s="27"/>
      <c r="AE231" s="27"/>
      <c r="AF231" s="27"/>
      <c r="AG231" s="27"/>
    </row>
    <row r="232" spans="26:33" ht="15.75">
      <c r="Z232" s="27"/>
      <c r="AA232" s="27"/>
      <c r="AB232" s="27"/>
      <c r="AC232" s="27"/>
      <c r="AD232" s="27"/>
      <c r="AE232" s="27"/>
      <c r="AF232" s="27"/>
      <c r="AG232" s="27"/>
    </row>
    <row r="233" spans="26:33" ht="15.75">
      <c r="Z233" s="27"/>
      <c r="AA233" s="27"/>
      <c r="AB233" s="27"/>
      <c r="AC233" s="27"/>
      <c r="AD233" s="27"/>
      <c r="AE233" s="27"/>
      <c r="AF233" s="27"/>
      <c r="AG233" s="27"/>
    </row>
  </sheetData>
  <sheetProtection selectLockedCells="1" selectUnlockedCells="1"/>
  <mergeCells count="72">
    <mergeCell ref="N189:S189"/>
    <mergeCell ref="A2:A7"/>
    <mergeCell ref="B2:B7"/>
    <mergeCell ref="A168:S168"/>
    <mergeCell ref="K4:K7"/>
    <mergeCell ref="A176:S176"/>
    <mergeCell ref="N188:P188"/>
    <mergeCell ref="A9:Y9"/>
    <mergeCell ref="T3:V4"/>
    <mergeCell ref="I3:L3"/>
    <mergeCell ref="A1:Y1"/>
    <mergeCell ref="C2:F2"/>
    <mergeCell ref="C3:C7"/>
    <mergeCell ref="D3:D7"/>
    <mergeCell ref="E3:F4"/>
    <mergeCell ref="A28:B28"/>
    <mergeCell ref="W3:Y4"/>
    <mergeCell ref="H2:L2"/>
    <mergeCell ref="N2:Y2"/>
    <mergeCell ref="M3:M7"/>
    <mergeCell ref="D192:F192"/>
    <mergeCell ref="H192:J192"/>
    <mergeCell ref="A181:B181"/>
    <mergeCell ref="A184:M184"/>
    <mergeCell ref="A185:M185"/>
    <mergeCell ref="D190:F190"/>
    <mergeCell ref="H190:J190"/>
    <mergeCell ref="A182:B182"/>
    <mergeCell ref="K189:M189"/>
    <mergeCell ref="W31:Y31"/>
    <mergeCell ref="L4:L7"/>
    <mergeCell ref="G2:G7"/>
    <mergeCell ref="A147:S147"/>
    <mergeCell ref="Q188:S188"/>
    <mergeCell ref="A99:S99"/>
    <mergeCell ref="A107:S107"/>
    <mergeCell ref="A173:B173"/>
    <mergeCell ref="A30:B30"/>
    <mergeCell ref="A180:B180"/>
    <mergeCell ref="A175:B175"/>
    <mergeCell ref="A165:B165"/>
    <mergeCell ref="A101:S101"/>
    <mergeCell ref="A100:S100"/>
    <mergeCell ref="K187:M187"/>
    <mergeCell ref="A183:M183"/>
    <mergeCell ref="A167:B167"/>
    <mergeCell ref="A166:B166"/>
    <mergeCell ref="C179:S179"/>
    <mergeCell ref="N3:P4"/>
    <mergeCell ref="Q3:S4"/>
    <mergeCell ref="A67:B67"/>
    <mergeCell ref="A29:B29"/>
    <mergeCell ref="A26:B27"/>
    <mergeCell ref="E5:E7"/>
    <mergeCell ref="F5:F7"/>
    <mergeCell ref="A31:S31"/>
    <mergeCell ref="T31:V31"/>
    <mergeCell ref="A179:B179"/>
    <mergeCell ref="A174:B174"/>
    <mergeCell ref="A129:S129"/>
    <mergeCell ref="I4:I7"/>
    <mergeCell ref="A178:B178"/>
    <mergeCell ref="A10:Y10"/>
    <mergeCell ref="H3:H7"/>
    <mergeCell ref="N6:Y6"/>
    <mergeCell ref="J4:J7"/>
    <mergeCell ref="A97:B97"/>
    <mergeCell ref="A96:B96"/>
    <mergeCell ref="A68:S68"/>
    <mergeCell ref="A98:B98"/>
    <mergeCell ref="A66:B66"/>
    <mergeCell ref="A65:B65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2" manualBreakCount="2">
    <brk id="93" max="18" man="1"/>
    <brk id="15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34"/>
  <sheetViews>
    <sheetView tabSelected="1" view="pageBreakPreview" zoomScale="60" zoomScaleNormal="50" zoomScalePageLayoutView="0" workbookViewId="0" topLeftCell="A1">
      <selection activeCell="F95" sqref="F95"/>
    </sheetView>
  </sheetViews>
  <sheetFormatPr defaultColWidth="9.00390625" defaultRowHeight="12.75"/>
  <cols>
    <col min="1" max="1" width="13.75390625" style="25" customWidth="1"/>
    <col min="2" max="2" width="75.25390625" style="26" customWidth="1"/>
    <col min="3" max="3" width="5.875" style="27" customWidth="1"/>
    <col min="4" max="4" width="9.75390625" style="28" customWidth="1"/>
    <col min="5" max="5" width="5.25390625" style="28" customWidth="1"/>
    <col min="6" max="6" width="5.125" style="27" customWidth="1"/>
    <col min="7" max="7" width="11.00390625" style="27" customWidth="1"/>
    <col min="8" max="8" width="10.125" style="27" customWidth="1"/>
    <col min="9" max="9" width="9.00390625" style="26" customWidth="1"/>
    <col min="10" max="10" width="8.25390625" style="26" customWidth="1"/>
    <col min="11" max="13" width="7.375" style="26" customWidth="1"/>
    <col min="14" max="14" width="7.125" style="26" customWidth="1"/>
    <col min="15" max="15" width="7.625" style="26" customWidth="1"/>
    <col min="16" max="16" width="6.625" style="26" customWidth="1"/>
    <col min="17" max="17" width="9.25390625" style="26" customWidth="1"/>
    <col min="18" max="18" width="7.75390625" style="26" customWidth="1"/>
    <col min="19" max="19" width="7.875" style="26" customWidth="1"/>
    <col min="20" max="25" width="0" style="26" hidden="1" customWidth="1"/>
    <col min="26" max="26" width="7.125" style="26" hidden="1" customWidth="1"/>
    <col min="27" max="37" width="0" style="26" hidden="1" customWidth="1"/>
    <col min="38" max="38" width="9.125" style="26" customWidth="1"/>
    <col min="39" max="44" width="0" style="1425" hidden="1" customWidth="1"/>
    <col min="45" max="45" width="0" style="26" hidden="1" customWidth="1"/>
    <col min="46" max="16384" width="9.125" style="26" customWidth="1"/>
  </cols>
  <sheetData>
    <row r="1" spans="1:44" s="913" customFormat="1" ht="19.5" thickBot="1">
      <c r="A1" s="1885" t="s">
        <v>273</v>
      </c>
      <c r="B1" s="1886"/>
      <c r="C1" s="1886"/>
      <c r="D1" s="1886"/>
      <c r="E1" s="1886"/>
      <c r="F1" s="1886"/>
      <c r="G1" s="1886"/>
      <c r="H1" s="1886"/>
      <c r="I1" s="1886"/>
      <c r="J1" s="1886"/>
      <c r="K1" s="1886"/>
      <c r="L1" s="1886"/>
      <c r="M1" s="1886"/>
      <c r="N1" s="1887"/>
      <c r="O1" s="1887"/>
      <c r="P1" s="1887"/>
      <c r="Q1" s="1887"/>
      <c r="R1" s="1887"/>
      <c r="S1" s="1887"/>
      <c r="T1" s="1887"/>
      <c r="U1" s="1887"/>
      <c r="V1" s="1887"/>
      <c r="W1" s="1887"/>
      <c r="X1" s="1887"/>
      <c r="Y1" s="1888"/>
      <c r="AM1" s="1414"/>
      <c r="AN1" s="1414"/>
      <c r="AO1" s="1414"/>
      <c r="AP1" s="1414"/>
      <c r="AQ1" s="1414"/>
      <c r="AR1" s="1414"/>
    </row>
    <row r="2" spans="1:44" s="913" customFormat="1" ht="39.75" customHeight="1" thickBot="1">
      <c r="A2" s="1889" t="s">
        <v>49</v>
      </c>
      <c r="B2" s="1890" t="s">
        <v>50</v>
      </c>
      <c r="C2" s="1891" t="s">
        <v>251</v>
      </c>
      <c r="D2" s="1892"/>
      <c r="E2" s="1892"/>
      <c r="F2" s="1893"/>
      <c r="G2" s="1894" t="s">
        <v>51</v>
      </c>
      <c r="H2" s="1897" t="s">
        <v>52</v>
      </c>
      <c r="I2" s="1897"/>
      <c r="J2" s="1897"/>
      <c r="K2" s="1897"/>
      <c r="L2" s="1897"/>
      <c r="M2" s="914"/>
      <c r="N2" s="1898" t="s">
        <v>53</v>
      </c>
      <c r="O2" s="1899"/>
      <c r="P2" s="1899"/>
      <c r="Q2" s="1899"/>
      <c r="R2" s="1899"/>
      <c r="S2" s="1899"/>
      <c r="T2" s="1899"/>
      <c r="U2" s="1899"/>
      <c r="V2" s="1899"/>
      <c r="W2" s="1899"/>
      <c r="X2" s="1899"/>
      <c r="Y2" s="1900"/>
      <c r="AM2" s="1414"/>
      <c r="AN2" s="1414"/>
      <c r="AO2" s="1414"/>
      <c r="AP2" s="1414"/>
      <c r="AQ2" s="1414"/>
      <c r="AR2" s="1414"/>
    </row>
    <row r="3" spans="1:44" s="913" customFormat="1" ht="12.75" customHeight="1" thickBot="1">
      <c r="A3" s="1889"/>
      <c r="B3" s="1890"/>
      <c r="C3" s="1872" t="s">
        <v>118</v>
      </c>
      <c r="D3" s="1872" t="s">
        <v>119</v>
      </c>
      <c r="E3" s="1873" t="s">
        <v>120</v>
      </c>
      <c r="F3" s="1874"/>
      <c r="G3" s="1895"/>
      <c r="H3" s="1883" t="s">
        <v>54</v>
      </c>
      <c r="I3" s="1884" t="s">
        <v>55</v>
      </c>
      <c r="J3" s="1884"/>
      <c r="K3" s="1884"/>
      <c r="L3" s="1884"/>
      <c r="M3" s="1878" t="s">
        <v>56</v>
      </c>
      <c r="N3" s="1879" t="s">
        <v>57</v>
      </c>
      <c r="O3" s="1879"/>
      <c r="P3" s="1879"/>
      <c r="Q3" s="1879" t="s">
        <v>58</v>
      </c>
      <c r="R3" s="1879"/>
      <c r="S3" s="1879"/>
      <c r="T3" s="1879" t="s">
        <v>59</v>
      </c>
      <c r="U3" s="1879"/>
      <c r="V3" s="1879"/>
      <c r="W3" s="1879" t="s">
        <v>60</v>
      </c>
      <c r="X3" s="1879"/>
      <c r="Y3" s="1879"/>
      <c r="AM3" s="1414"/>
      <c r="AN3" s="1414"/>
      <c r="AO3" s="1414"/>
      <c r="AP3" s="1414"/>
      <c r="AQ3" s="1414"/>
      <c r="AR3" s="1414"/>
    </row>
    <row r="4" spans="1:44" s="913" customFormat="1" ht="32.25" customHeight="1" thickBot="1">
      <c r="A4" s="1889"/>
      <c r="B4" s="1890"/>
      <c r="C4" s="1870"/>
      <c r="D4" s="1870"/>
      <c r="E4" s="1875"/>
      <c r="F4" s="1876"/>
      <c r="G4" s="1895"/>
      <c r="H4" s="1883"/>
      <c r="I4" s="1877" t="s">
        <v>61</v>
      </c>
      <c r="J4" s="1877" t="s">
        <v>62</v>
      </c>
      <c r="K4" s="1877" t="s">
        <v>63</v>
      </c>
      <c r="L4" s="1877" t="s">
        <v>64</v>
      </c>
      <c r="M4" s="1878"/>
      <c r="N4" s="1879"/>
      <c r="O4" s="1879"/>
      <c r="P4" s="1879"/>
      <c r="Q4" s="1879"/>
      <c r="R4" s="1879"/>
      <c r="S4" s="1879"/>
      <c r="T4" s="1879"/>
      <c r="U4" s="1879"/>
      <c r="V4" s="1879"/>
      <c r="W4" s="1879"/>
      <c r="X4" s="1879"/>
      <c r="Y4" s="1879"/>
      <c r="AM4" s="1414"/>
      <c r="AN4" s="1414"/>
      <c r="AO4" s="1414"/>
      <c r="AP4" s="1414"/>
      <c r="AQ4" s="1414"/>
      <c r="AR4" s="1414"/>
    </row>
    <row r="5" spans="1:44" s="913" customFormat="1" ht="19.5" thickBot="1">
      <c r="A5" s="1889"/>
      <c r="B5" s="1890"/>
      <c r="C5" s="1870"/>
      <c r="D5" s="1870"/>
      <c r="E5" s="1869" t="s">
        <v>121</v>
      </c>
      <c r="F5" s="1880" t="s">
        <v>122</v>
      </c>
      <c r="G5" s="1895"/>
      <c r="H5" s="1883"/>
      <c r="I5" s="1877"/>
      <c r="J5" s="1877"/>
      <c r="K5" s="1877"/>
      <c r="L5" s="1877"/>
      <c r="M5" s="1878"/>
      <c r="N5" s="915">
        <v>1</v>
      </c>
      <c r="O5" s="916" t="s">
        <v>252</v>
      </c>
      <c r="P5" s="917" t="s">
        <v>253</v>
      </c>
      <c r="Q5" s="918">
        <v>3</v>
      </c>
      <c r="R5" s="916" t="s">
        <v>254</v>
      </c>
      <c r="S5" s="917" t="s">
        <v>255</v>
      </c>
      <c r="T5" s="918">
        <v>7</v>
      </c>
      <c r="U5" s="916">
        <v>8</v>
      </c>
      <c r="V5" s="917">
        <v>9</v>
      </c>
      <c r="W5" s="918">
        <v>10</v>
      </c>
      <c r="X5" s="916">
        <v>11</v>
      </c>
      <c r="Y5" s="917">
        <v>12</v>
      </c>
      <c r="AM5" s="1415">
        <v>1</v>
      </c>
      <c r="AN5" s="1415" t="s">
        <v>252</v>
      </c>
      <c r="AO5" s="1415" t="s">
        <v>253</v>
      </c>
      <c r="AP5" s="1415">
        <v>3</v>
      </c>
      <c r="AQ5" s="1415" t="s">
        <v>254</v>
      </c>
      <c r="AR5" s="1415" t="s">
        <v>255</v>
      </c>
    </row>
    <row r="6" spans="1:44" s="913" customFormat="1" ht="19.5" thickBot="1">
      <c r="A6" s="1889"/>
      <c r="B6" s="1890"/>
      <c r="C6" s="1870"/>
      <c r="D6" s="1870"/>
      <c r="E6" s="1870"/>
      <c r="F6" s="1881"/>
      <c r="G6" s="1895"/>
      <c r="H6" s="1883"/>
      <c r="I6" s="1877"/>
      <c r="J6" s="1877"/>
      <c r="K6" s="1877"/>
      <c r="L6" s="1877"/>
      <c r="M6" s="1878"/>
      <c r="N6" s="1879" t="s">
        <v>65</v>
      </c>
      <c r="O6" s="1879"/>
      <c r="P6" s="1879"/>
      <c r="Q6" s="1879"/>
      <c r="R6" s="1879"/>
      <c r="S6" s="1879"/>
      <c r="T6" s="1879"/>
      <c r="U6" s="1879"/>
      <c r="V6" s="1879"/>
      <c r="W6" s="1879"/>
      <c r="X6" s="1879"/>
      <c r="Y6" s="1879"/>
      <c r="AM6" s="1414"/>
      <c r="AN6" s="1414"/>
      <c r="AO6" s="1414"/>
      <c r="AP6" s="1414"/>
      <c r="AQ6" s="1414"/>
      <c r="AR6" s="1414"/>
    </row>
    <row r="7" spans="1:44" s="913" customFormat="1" ht="18.75">
      <c r="A7" s="1889"/>
      <c r="B7" s="1890"/>
      <c r="C7" s="1871"/>
      <c r="D7" s="1871"/>
      <c r="E7" s="1871"/>
      <c r="F7" s="1882"/>
      <c r="G7" s="1896"/>
      <c r="H7" s="1883"/>
      <c r="I7" s="1877"/>
      <c r="J7" s="1877"/>
      <c r="K7" s="1877"/>
      <c r="L7" s="1877"/>
      <c r="M7" s="1878"/>
      <c r="N7" s="915">
        <v>15</v>
      </c>
      <c r="O7" s="916">
        <v>9</v>
      </c>
      <c r="P7" s="917">
        <v>9</v>
      </c>
      <c r="Q7" s="918">
        <v>15</v>
      </c>
      <c r="R7" s="916">
        <v>9</v>
      </c>
      <c r="S7" s="917">
        <v>8</v>
      </c>
      <c r="T7" s="918">
        <v>15</v>
      </c>
      <c r="U7" s="916">
        <v>9</v>
      </c>
      <c r="V7" s="917">
        <v>9</v>
      </c>
      <c r="W7" s="918">
        <v>15</v>
      </c>
      <c r="X7" s="916">
        <v>9</v>
      </c>
      <c r="Y7" s="917">
        <v>8</v>
      </c>
      <c r="AM7" s="1414"/>
      <c r="AN7" s="1414"/>
      <c r="AO7" s="1414"/>
      <c r="AP7" s="1414"/>
      <c r="AQ7" s="1414"/>
      <c r="AR7" s="1414"/>
    </row>
    <row r="8" spans="1:44" s="913" customFormat="1" ht="19.5" thickBot="1">
      <c r="A8" s="919">
        <v>1</v>
      </c>
      <c r="B8" s="920">
        <v>2</v>
      </c>
      <c r="C8" s="921">
        <v>3</v>
      </c>
      <c r="D8" s="921">
        <v>4</v>
      </c>
      <c r="E8" s="922">
        <v>5</v>
      </c>
      <c r="F8" s="923">
        <v>6</v>
      </c>
      <c r="G8" s="924">
        <v>7</v>
      </c>
      <c r="H8" s="925">
        <v>8</v>
      </c>
      <c r="I8" s="921">
        <v>9</v>
      </c>
      <c r="J8" s="921">
        <v>10</v>
      </c>
      <c r="K8" s="921">
        <v>11</v>
      </c>
      <c r="L8" s="921">
        <v>12</v>
      </c>
      <c r="M8" s="923">
        <v>13</v>
      </c>
      <c r="N8" s="926">
        <v>14</v>
      </c>
      <c r="O8" s="927">
        <v>15</v>
      </c>
      <c r="P8" s="928">
        <v>16</v>
      </c>
      <c r="Q8" s="929">
        <v>17</v>
      </c>
      <c r="R8" s="927">
        <v>18</v>
      </c>
      <c r="S8" s="928">
        <v>19</v>
      </c>
      <c r="T8" s="929">
        <v>21</v>
      </c>
      <c r="U8" s="927">
        <v>22</v>
      </c>
      <c r="V8" s="928">
        <v>23</v>
      </c>
      <c r="W8" s="929">
        <v>24</v>
      </c>
      <c r="X8" s="927">
        <v>25</v>
      </c>
      <c r="Y8" s="928">
        <v>26</v>
      </c>
      <c r="AM8" s="1414"/>
      <c r="AN8" s="1414"/>
      <c r="AO8" s="1414"/>
      <c r="AP8" s="1414"/>
      <c r="AQ8" s="1414"/>
      <c r="AR8" s="1414"/>
    </row>
    <row r="9" spans="1:44" s="913" customFormat="1" ht="23.25" customHeight="1" thickBot="1">
      <c r="A9" s="1867" t="s">
        <v>163</v>
      </c>
      <c r="B9" s="1867"/>
      <c r="C9" s="1867"/>
      <c r="D9" s="1867"/>
      <c r="E9" s="1867"/>
      <c r="F9" s="1867"/>
      <c r="G9" s="1867"/>
      <c r="H9" s="1867"/>
      <c r="I9" s="1867"/>
      <c r="J9" s="1867"/>
      <c r="K9" s="1867"/>
      <c r="L9" s="1867"/>
      <c r="M9" s="1867"/>
      <c r="N9" s="1868"/>
      <c r="O9" s="1868"/>
      <c r="P9" s="1868"/>
      <c r="Q9" s="1868"/>
      <c r="R9" s="1868"/>
      <c r="S9" s="1868"/>
      <c r="T9" s="1868"/>
      <c r="U9" s="1868"/>
      <c r="V9" s="1868"/>
      <c r="W9" s="1868"/>
      <c r="X9" s="1868"/>
      <c r="Y9" s="1868"/>
      <c r="AM9" s="1414"/>
      <c r="AN9" s="1414"/>
      <c r="AO9" s="1414"/>
      <c r="AP9" s="1414"/>
      <c r="AQ9" s="1414"/>
      <c r="AR9" s="1414"/>
    </row>
    <row r="10" spans="1:44" s="913" customFormat="1" ht="21.75" customHeight="1" thickBot="1">
      <c r="A10" s="1850" t="s">
        <v>116</v>
      </c>
      <c r="B10" s="1851"/>
      <c r="C10" s="1851"/>
      <c r="D10" s="1851"/>
      <c r="E10" s="1851"/>
      <c r="F10" s="1851"/>
      <c r="G10" s="1851"/>
      <c r="H10" s="1851"/>
      <c r="I10" s="1851"/>
      <c r="J10" s="1851"/>
      <c r="K10" s="1851"/>
      <c r="L10" s="1851"/>
      <c r="M10" s="1851"/>
      <c r="N10" s="1852"/>
      <c r="O10" s="1852"/>
      <c r="P10" s="1852"/>
      <c r="Q10" s="1852"/>
      <c r="R10" s="1852"/>
      <c r="S10" s="1852"/>
      <c r="T10" s="1852"/>
      <c r="U10" s="1852"/>
      <c r="V10" s="1852"/>
      <c r="W10" s="1852"/>
      <c r="X10" s="1852"/>
      <c r="Y10" s="1853"/>
      <c r="AM10" s="1414"/>
      <c r="AN10" s="1414"/>
      <c r="AO10" s="1414"/>
      <c r="AP10" s="1414"/>
      <c r="AQ10" s="1414"/>
      <c r="AR10" s="1414"/>
    </row>
    <row r="11" spans="1:44" s="913" customFormat="1" ht="24" customHeight="1">
      <c r="A11" s="930" t="s">
        <v>123</v>
      </c>
      <c r="B11" s="296" t="s">
        <v>215</v>
      </c>
      <c r="C11" s="935" t="s">
        <v>66</v>
      </c>
      <c r="D11" s="1216"/>
      <c r="E11" s="931"/>
      <c r="F11" s="932"/>
      <c r="G11" s="933">
        <f>G12+G14</f>
        <v>6.5</v>
      </c>
      <c r="H11" s="934">
        <f>G11*30</f>
        <v>195</v>
      </c>
      <c r="I11" s="935"/>
      <c r="J11" s="935"/>
      <c r="K11" s="935"/>
      <c r="L11" s="935"/>
      <c r="M11" s="936"/>
      <c r="N11" s="937"/>
      <c r="O11" s="938"/>
      <c r="P11" s="939"/>
      <c r="Q11" s="940"/>
      <c r="R11" s="941"/>
      <c r="S11" s="941"/>
      <c r="T11" s="940"/>
      <c r="U11" s="941"/>
      <c r="V11" s="942"/>
      <c r="W11" s="940"/>
      <c r="X11" s="941"/>
      <c r="Y11" s="942"/>
      <c r="AA11" s="913" t="s">
        <v>57</v>
      </c>
      <c r="AB11" s="943">
        <f>G18+G22+G25</f>
        <v>7</v>
      </c>
      <c r="AM11" s="1414" t="s">
        <v>274</v>
      </c>
      <c r="AN11" s="1414" t="s">
        <v>274</v>
      </c>
      <c r="AO11" s="1414" t="s">
        <v>274</v>
      </c>
      <c r="AP11" s="1414" t="s">
        <v>274</v>
      </c>
      <c r="AQ11" s="1414" t="s">
        <v>274</v>
      </c>
      <c r="AR11" s="1414" t="s">
        <v>274</v>
      </c>
    </row>
    <row r="12" spans="1:44" s="913" customFormat="1" ht="24" customHeight="1">
      <c r="A12" s="944"/>
      <c r="B12" s="289" t="s">
        <v>78</v>
      </c>
      <c r="C12" s="957"/>
      <c r="D12" s="1217"/>
      <c r="E12" s="945"/>
      <c r="F12" s="946"/>
      <c r="G12" s="947">
        <v>5</v>
      </c>
      <c r="H12" s="948">
        <f>G12*30</f>
        <v>150</v>
      </c>
      <c r="I12" s="290"/>
      <c r="J12" s="290"/>
      <c r="K12" s="290"/>
      <c r="L12" s="290"/>
      <c r="M12" s="299"/>
      <c r="N12" s="949"/>
      <c r="O12" s="950"/>
      <c r="P12" s="951"/>
      <c r="Q12" s="952"/>
      <c r="R12" s="953"/>
      <c r="S12" s="953"/>
      <c r="T12" s="940"/>
      <c r="U12" s="941"/>
      <c r="V12" s="942"/>
      <c r="W12" s="940"/>
      <c r="X12" s="941"/>
      <c r="Y12" s="942"/>
      <c r="AA12" s="913" t="s">
        <v>58</v>
      </c>
      <c r="AB12" s="943">
        <f>G14</f>
        <v>1.5</v>
      </c>
      <c r="AM12" s="1414">
        <f aca="true" t="shared" si="0" ref="AM12:AP75">IF(N12&lt;&gt;0,"так","")</f>
      </c>
      <c r="AN12" s="1414">
        <f t="shared" si="0"/>
      </c>
      <c r="AO12" s="1414">
        <f t="shared" si="0"/>
      </c>
      <c r="AP12" s="1414">
        <f t="shared" si="0"/>
      </c>
      <c r="AQ12" s="1414">
        <f aca="true" t="shared" si="1" ref="AQ12:AR27">IF(R12&lt;&gt;0,"так","")</f>
      </c>
      <c r="AR12" s="1414">
        <f t="shared" si="1"/>
      </c>
    </row>
    <row r="13" spans="1:44" s="913" customFormat="1" ht="24" customHeight="1">
      <c r="A13" s="944"/>
      <c r="B13" s="365" t="s">
        <v>72</v>
      </c>
      <c r="C13" s="957"/>
      <c r="D13" s="1217"/>
      <c r="E13" s="945"/>
      <c r="F13" s="946"/>
      <c r="G13" s="947"/>
      <c r="H13" s="948"/>
      <c r="I13" s="291"/>
      <c r="J13" s="291"/>
      <c r="K13" s="291"/>
      <c r="L13" s="291"/>
      <c r="M13" s="300"/>
      <c r="N13" s="1218" t="s">
        <v>73</v>
      </c>
      <c r="O13" s="1218" t="s">
        <v>73</v>
      </c>
      <c r="P13" s="1218" t="s">
        <v>73</v>
      </c>
      <c r="Q13" s="1218" t="s">
        <v>73</v>
      </c>
      <c r="R13" s="1218" t="s">
        <v>73</v>
      </c>
      <c r="S13" s="953"/>
      <c r="T13" s="940"/>
      <c r="U13" s="941"/>
      <c r="V13" s="942"/>
      <c r="W13" s="940"/>
      <c r="X13" s="941"/>
      <c r="Y13" s="942"/>
      <c r="AM13" s="1414" t="str">
        <f t="shared" si="0"/>
        <v>так</v>
      </c>
      <c r="AN13" s="1414" t="str">
        <f t="shared" si="0"/>
        <v>так</v>
      </c>
      <c r="AO13" s="1414" t="str">
        <f t="shared" si="0"/>
        <v>так</v>
      </c>
      <c r="AP13" s="1414" t="str">
        <f t="shared" si="0"/>
        <v>так</v>
      </c>
      <c r="AQ13" s="1414" t="str">
        <f t="shared" si="1"/>
        <v>так</v>
      </c>
      <c r="AR13" s="1414">
        <f t="shared" si="1"/>
      </c>
    </row>
    <row r="14" spans="1:44" s="913" customFormat="1" ht="24" customHeight="1">
      <c r="A14" s="944"/>
      <c r="B14" s="365" t="s">
        <v>79</v>
      </c>
      <c r="C14" s="957"/>
      <c r="D14" s="1217" t="s">
        <v>255</v>
      </c>
      <c r="E14" s="945"/>
      <c r="F14" s="946"/>
      <c r="G14" s="947">
        <v>1.5</v>
      </c>
      <c r="H14" s="948">
        <f>G14*30</f>
        <v>45</v>
      </c>
      <c r="I14" s="291">
        <f>SUM(J14:L14)</f>
        <v>16</v>
      </c>
      <c r="J14" s="291"/>
      <c r="K14" s="291"/>
      <c r="L14" s="291">
        <v>16</v>
      </c>
      <c r="M14" s="300">
        <f>H14-I14</f>
        <v>29</v>
      </c>
      <c r="N14" s="949"/>
      <c r="O14" s="950"/>
      <c r="P14" s="951"/>
      <c r="Q14" s="952"/>
      <c r="R14" s="953"/>
      <c r="S14" s="953">
        <v>2</v>
      </c>
      <c r="T14" s="940"/>
      <c r="U14" s="941"/>
      <c r="V14" s="942"/>
      <c r="W14" s="940"/>
      <c r="X14" s="941"/>
      <c r="Y14" s="942"/>
      <c r="AM14" s="1414">
        <f t="shared" si="0"/>
      </c>
      <c r="AN14" s="1414">
        <f t="shared" si="0"/>
      </c>
      <c r="AO14" s="1414">
        <f t="shared" si="0"/>
      </c>
      <c r="AP14" s="1414">
        <f t="shared" si="0"/>
      </c>
      <c r="AQ14" s="1414">
        <f t="shared" si="1"/>
      </c>
      <c r="AR14" s="1414" t="str">
        <f t="shared" si="1"/>
        <v>так</v>
      </c>
    </row>
    <row r="15" spans="1:44" s="913" customFormat="1" ht="22.5" customHeight="1">
      <c r="A15" s="954" t="s">
        <v>124</v>
      </c>
      <c r="B15" s="955" t="s">
        <v>68</v>
      </c>
      <c r="C15" s="957" t="s">
        <v>66</v>
      </c>
      <c r="D15" s="1219"/>
      <c r="E15" s="945"/>
      <c r="F15" s="946"/>
      <c r="G15" s="956">
        <v>4.5</v>
      </c>
      <c r="H15" s="948">
        <f>G15*30</f>
        <v>135</v>
      </c>
      <c r="I15" s="957"/>
      <c r="J15" s="957"/>
      <c r="K15" s="957"/>
      <c r="L15" s="957"/>
      <c r="M15" s="958"/>
      <c r="N15" s="949"/>
      <c r="O15" s="950"/>
      <c r="P15" s="951"/>
      <c r="Q15" s="959"/>
      <c r="R15" s="950"/>
      <c r="S15" s="950"/>
      <c r="T15" s="960"/>
      <c r="U15" s="950"/>
      <c r="V15" s="951"/>
      <c r="W15" s="959"/>
      <c r="X15" s="950"/>
      <c r="Y15" s="951"/>
      <c r="AM15" s="1414">
        <f t="shared" si="0"/>
      </c>
      <c r="AN15" s="1414">
        <f t="shared" si="0"/>
      </c>
      <c r="AO15" s="1414">
        <f t="shared" si="0"/>
      </c>
      <c r="AP15" s="1414">
        <f t="shared" si="0"/>
      </c>
      <c r="AQ15" s="1414">
        <f t="shared" si="1"/>
      </c>
      <c r="AR15" s="1414">
        <f t="shared" si="1"/>
      </c>
    </row>
    <row r="16" spans="1:44" s="913" customFormat="1" ht="22.5" customHeight="1">
      <c r="A16" s="954" t="s">
        <v>125</v>
      </c>
      <c r="B16" s="961" t="s">
        <v>70</v>
      </c>
      <c r="C16" s="957"/>
      <c r="D16" s="1109"/>
      <c r="E16" s="962"/>
      <c r="F16" s="963"/>
      <c r="G16" s="947">
        <v>3</v>
      </c>
      <c r="H16" s="948">
        <f aca="true" t="shared" si="2" ref="H16:H24">G16*30</f>
        <v>90</v>
      </c>
      <c r="I16" s="291"/>
      <c r="J16" s="964"/>
      <c r="K16" s="964"/>
      <c r="L16" s="964"/>
      <c r="M16" s="965"/>
      <c r="N16" s="949"/>
      <c r="O16" s="950"/>
      <c r="P16" s="951"/>
      <c r="Q16" s="959"/>
      <c r="R16" s="950"/>
      <c r="S16" s="950"/>
      <c r="T16" s="960"/>
      <c r="U16" s="950"/>
      <c r="V16" s="951"/>
      <c r="W16" s="959"/>
      <c r="X16" s="950"/>
      <c r="Y16" s="951"/>
      <c r="AM16" s="1414">
        <f t="shared" si="0"/>
      </c>
      <c r="AN16" s="1414" t="s">
        <v>274</v>
      </c>
      <c r="AO16" s="1414">
        <f t="shared" si="0"/>
      </c>
      <c r="AP16" s="1414">
        <f t="shared" si="0"/>
      </c>
      <c r="AQ16" s="1414">
        <f t="shared" si="1"/>
      </c>
      <c r="AR16" s="1414">
        <f t="shared" si="1"/>
      </c>
    </row>
    <row r="17" spans="1:44" s="913" customFormat="1" ht="20.25" customHeight="1">
      <c r="A17" s="954"/>
      <c r="B17" s="955" t="s">
        <v>71</v>
      </c>
      <c r="C17" s="1063"/>
      <c r="D17" s="1220"/>
      <c r="E17" s="945"/>
      <c r="F17" s="963"/>
      <c r="G17" s="956">
        <v>2</v>
      </c>
      <c r="H17" s="948">
        <f t="shared" si="2"/>
        <v>60</v>
      </c>
      <c r="I17" s="291"/>
      <c r="J17" s="966"/>
      <c r="K17" s="966"/>
      <c r="L17" s="966"/>
      <c r="M17" s="300"/>
      <c r="N17" s="949"/>
      <c r="O17" s="950"/>
      <c r="P17" s="951"/>
      <c r="Q17" s="959"/>
      <c r="R17" s="950"/>
      <c r="S17" s="950"/>
      <c r="T17" s="960"/>
      <c r="U17" s="950"/>
      <c r="V17" s="951"/>
      <c r="W17" s="959"/>
      <c r="X17" s="950"/>
      <c r="Y17" s="951"/>
      <c r="AM17" s="1414">
        <f t="shared" si="0"/>
      </c>
      <c r="AN17" s="1414">
        <f t="shared" si="0"/>
      </c>
      <c r="AO17" s="1414">
        <f t="shared" si="0"/>
      </c>
      <c r="AP17" s="1414">
        <f t="shared" si="0"/>
      </c>
      <c r="AQ17" s="1414">
        <f t="shared" si="1"/>
      </c>
      <c r="AR17" s="1414">
        <f t="shared" si="1"/>
      </c>
    </row>
    <row r="18" spans="1:44" s="913" customFormat="1" ht="20.25" customHeight="1">
      <c r="A18" s="954" t="s">
        <v>126</v>
      </c>
      <c r="B18" s="967" t="s">
        <v>72</v>
      </c>
      <c r="C18" s="291"/>
      <c r="D18" s="969" t="s">
        <v>252</v>
      </c>
      <c r="E18" s="957"/>
      <c r="F18" s="968"/>
      <c r="G18" s="947">
        <v>1</v>
      </c>
      <c r="H18" s="948">
        <f t="shared" si="2"/>
        <v>30</v>
      </c>
      <c r="I18" s="291">
        <v>10</v>
      </c>
      <c r="J18" s="969">
        <v>10</v>
      </c>
      <c r="K18" s="969"/>
      <c r="L18" s="969"/>
      <c r="M18" s="970">
        <f>H18-I18</f>
        <v>20</v>
      </c>
      <c r="N18" s="949"/>
      <c r="O18" s="957">
        <v>1</v>
      </c>
      <c r="P18" s="971"/>
      <c r="Q18" s="959"/>
      <c r="R18" s="950"/>
      <c r="S18" s="950"/>
      <c r="T18" s="960" t="s">
        <v>73</v>
      </c>
      <c r="U18" s="950" t="s">
        <v>73</v>
      </c>
      <c r="V18" s="951" t="s">
        <v>73</v>
      </c>
      <c r="W18" s="959" t="s">
        <v>73</v>
      </c>
      <c r="X18" s="950" t="s">
        <v>73</v>
      </c>
      <c r="Y18" s="951" t="s">
        <v>73</v>
      </c>
      <c r="AM18" s="1414">
        <f t="shared" si="0"/>
      </c>
      <c r="AN18" s="1414" t="str">
        <f t="shared" si="0"/>
        <v>так</v>
      </c>
      <c r="AO18" s="1414">
        <f t="shared" si="0"/>
      </c>
      <c r="AP18" s="1414">
        <f t="shared" si="0"/>
      </c>
      <c r="AQ18" s="1414">
        <f t="shared" si="1"/>
      </c>
      <c r="AR18" s="1414">
        <f t="shared" si="1"/>
      </c>
    </row>
    <row r="19" spans="1:44" s="913" customFormat="1" ht="19.5" customHeight="1">
      <c r="A19" s="945" t="s">
        <v>127</v>
      </c>
      <c r="B19" s="955" t="s">
        <v>74</v>
      </c>
      <c r="C19" s="957" t="s">
        <v>66</v>
      </c>
      <c r="D19" s="1219"/>
      <c r="E19" s="957"/>
      <c r="F19" s="968"/>
      <c r="G19" s="1221">
        <v>4</v>
      </c>
      <c r="H19" s="948">
        <f t="shared" si="2"/>
        <v>120</v>
      </c>
      <c r="I19" s="291"/>
      <c r="J19" s="291"/>
      <c r="K19" s="291"/>
      <c r="L19" s="291"/>
      <c r="M19" s="972"/>
      <c r="N19" s="973"/>
      <c r="O19" s="290"/>
      <c r="P19" s="974"/>
      <c r="Q19" s="975"/>
      <c r="R19" s="950"/>
      <c r="S19" s="950"/>
      <c r="T19" s="959"/>
      <c r="U19" s="950"/>
      <c r="V19" s="951"/>
      <c r="W19" s="959"/>
      <c r="X19" s="950"/>
      <c r="Y19" s="951"/>
      <c r="AM19" s="1414">
        <f t="shared" si="0"/>
      </c>
      <c r="AN19" s="1414">
        <f t="shared" si="0"/>
      </c>
      <c r="AO19" s="1414">
        <f t="shared" si="0"/>
      </c>
      <c r="AP19" s="1414">
        <f t="shared" si="0"/>
      </c>
      <c r="AQ19" s="1414">
        <f t="shared" si="1"/>
      </c>
      <c r="AR19" s="1414">
        <f t="shared" si="1"/>
      </c>
    </row>
    <row r="20" spans="1:44" s="913" customFormat="1" ht="18.75" customHeight="1">
      <c r="A20" s="944" t="s">
        <v>128</v>
      </c>
      <c r="B20" s="961" t="s">
        <v>75</v>
      </c>
      <c r="C20" s="1219"/>
      <c r="D20" s="1217"/>
      <c r="E20" s="976"/>
      <c r="F20" s="977"/>
      <c r="G20" s="947">
        <v>4.5</v>
      </c>
      <c r="H20" s="948">
        <f t="shared" si="2"/>
        <v>135</v>
      </c>
      <c r="I20" s="291"/>
      <c r="J20" s="964"/>
      <c r="K20" s="964"/>
      <c r="L20" s="964"/>
      <c r="M20" s="965"/>
      <c r="N20" s="973"/>
      <c r="O20" s="291"/>
      <c r="P20" s="978"/>
      <c r="Q20" s="979"/>
      <c r="R20" s="980"/>
      <c r="S20" s="950"/>
      <c r="T20" s="959"/>
      <c r="U20" s="950"/>
      <c r="V20" s="951"/>
      <c r="W20" s="959"/>
      <c r="X20" s="950"/>
      <c r="Y20" s="951"/>
      <c r="AM20" s="1414" t="s">
        <v>274</v>
      </c>
      <c r="AN20" s="1414">
        <f t="shared" si="0"/>
      </c>
      <c r="AO20" s="1414">
        <f t="shared" si="0"/>
      </c>
      <c r="AP20" s="1414">
        <f t="shared" si="0"/>
      </c>
      <c r="AQ20" s="1414">
        <f t="shared" si="1"/>
      </c>
      <c r="AR20" s="1414">
        <f t="shared" si="1"/>
      </c>
    </row>
    <row r="21" spans="1:44" s="913" customFormat="1" ht="18" customHeight="1">
      <c r="A21" s="944"/>
      <c r="B21" s="955" t="s">
        <v>71</v>
      </c>
      <c r="C21" s="1219"/>
      <c r="D21" s="1217"/>
      <c r="E21" s="1222"/>
      <c r="F21" s="1223"/>
      <c r="G21" s="947">
        <v>3</v>
      </c>
      <c r="H21" s="948">
        <f t="shared" si="2"/>
        <v>90</v>
      </c>
      <c r="I21" s="291"/>
      <c r="J21" s="964"/>
      <c r="K21" s="964"/>
      <c r="L21" s="964"/>
      <c r="M21" s="965"/>
      <c r="N21" s="973"/>
      <c r="O21" s="291"/>
      <c r="P21" s="978"/>
      <c r="Q21" s="979"/>
      <c r="R21" s="981"/>
      <c r="S21" s="950"/>
      <c r="T21" s="959"/>
      <c r="U21" s="950"/>
      <c r="V21" s="951"/>
      <c r="W21" s="959"/>
      <c r="X21" s="950"/>
      <c r="Y21" s="951"/>
      <c r="AM21" s="1414">
        <f t="shared" si="0"/>
      </c>
      <c r="AN21" s="1414">
        <f t="shared" si="0"/>
      </c>
      <c r="AO21" s="1414">
        <f t="shared" si="0"/>
      </c>
      <c r="AP21" s="1414">
        <f t="shared" si="0"/>
      </c>
      <c r="AQ21" s="1414">
        <f t="shared" si="1"/>
      </c>
      <c r="AR21" s="1414">
        <f t="shared" si="1"/>
      </c>
    </row>
    <row r="22" spans="1:44" s="913" customFormat="1" ht="18" customHeight="1">
      <c r="A22" s="982" t="s">
        <v>129</v>
      </c>
      <c r="B22" s="983" t="s">
        <v>72</v>
      </c>
      <c r="C22" s="985">
        <v>1</v>
      </c>
      <c r="D22" s="1224"/>
      <c r="E22" s="1146"/>
      <c r="F22" s="1225"/>
      <c r="G22" s="1226">
        <v>1.5</v>
      </c>
      <c r="H22" s="984">
        <f t="shared" si="2"/>
        <v>45</v>
      </c>
      <c r="I22" s="985">
        <v>15</v>
      </c>
      <c r="J22" s="985">
        <v>15</v>
      </c>
      <c r="K22" s="985"/>
      <c r="L22" s="985"/>
      <c r="M22" s="986">
        <f>H22-I22</f>
        <v>30</v>
      </c>
      <c r="N22" s="987">
        <v>1</v>
      </c>
      <c r="O22" s="985"/>
      <c r="P22" s="988"/>
      <c r="Q22" s="989"/>
      <c r="R22" s="990"/>
      <c r="S22" s="991"/>
      <c r="T22" s="959"/>
      <c r="U22" s="950"/>
      <c r="V22" s="951"/>
      <c r="W22" s="959"/>
      <c r="X22" s="950"/>
      <c r="Y22" s="951"/>
      <c r="AM22" s="1414" t="str">
        <f t="shared" si="0"/>
        <v>так</v>
      </c>
      <c r="AN22" s="1414">
        <f t="shared" si="0"/>
      </c>
      <c r="AO22" s="1414">
        <f t="shared" si="0"/>
      </c>
      <c r="AP22" s="1414">
        <f t="shared" si="0"/>
      </c>
      <c r="AQ22" s="1414">
        <f t="shared" si="1"/>
      </c>
      <c r="AR22" s="1414">
        <f t="shared" si="1"/>
      </c>
    </row>
    <row r="23" spans="1:44" s="913" customFormat="1" ht="18" customHeight="1">
      <c r="A23" s="992" t="s">
        <v>130</v>
      </c>
      <c r="B23" s="993" t="s">
        <v>244</v>
      </c>
      <c r="C23" s="996" t="s">
        <v>245</v>
      </c>
      <c r="D23" s="1227"/>
      <c r="E23" s="996"/>
      <c r="F23" s="1228"/>
      <c r="G23" s="1229">
        <v>3.5</v>
      </c>
      <c r="H23" s="984">
        <f t="shared" si="2"/>
        <v>105</v>
      </c>
      <c r="I23" s="994"/>
      <c r="J23" s="994"/>
      <c r="K23" s="994"/>
      <c r="L23" s="994"/>
      <c r="M23" s="995"/>
      <c r="N23" s="996"/>
      <c r="O23" s="994"/>
      <c r="P23" s="994"/>
      <c r="Q23" s="996"/>
      <c r="R23" s="997"/>
      <c r="S23" s="998"/>
      <c r="T23" s="999"/>
      <c r="U23" s="938"/>
      <c r="V23" s="1000"/>
      <c r="W23" s="999"/>
      <c r="X23" s="938"/>
      <c r="Y23" s="1000"/>
      <c r="AM23" s="1414">
        <f t="shared" si="0"/>
      </c>
      <c r="AN23" s="1414">
        <f t="shared" si="0"/>
      </c>
      <c r="AO23" s="1414">
        <f t="shared" si="0"/>
      </c>
      <c r="AP23" s="1414">
        <f t="shared" si="0"/>
      </c>
      <c r="AQ23" s="1414">
        <f t="shared" si="1"/>
      </c>
      <c r="AR23" s="1414">
        <f t="shared" si="1"/>
      </c>
    </row>
    <row r="24" spans="1:44" s="913" customFormat="1" ht="18" customHeight="1" thickBot="1">
      <c r="A24" s="992" t="s">
        <v>249</v>
      </c>
      <c r="B24" s="1001" t="s">
        <v>250</v>
      </c>
      <c r="C24" s="996" t="s">
        <v>245</v>
      </c>
      <c r="D24" s="1230"/>
      <c r="E24" s="1004"/>
      <c r="F24" s="1231"/>
      <c r="G24" s="1232">
        <v>3.5</v>
      </c>
      <c r="H24" s="1002">
        <f t="shared" si="2"/>
        <v>105</v>
      </c>
      <c r="I24" s="1002"/>
      <c r="J24" s="1002"/>
      <c r="K24" s="1002"/>
      <c r="L24" s="1002"/>
      <c r="M24" s="1003"/>
      <c r="N24" s="1004"/>
      <c r="O24" s="1002"/>
      <c r="P24" s="1002"/>
      <c r="Q24" s="1004"/>
      <c r="R24" s="1005"/>
      <c r="S24" s="1006"/>
      <c r="T24" s="999"/>
      <c r="U24" s="938"/>
      <c r="V24" s="1000"/>
      <c r="W24" s="999"/>
      <c r="X24" s="938"/>
      <c r="Y24" s="1000"/>
      <c r="AM24" s="1414">
        <f t="shared" si="0"/>
      </c>
      <c r="AN24" s="1414">
        <f t="shared" si="0"/>
      </c>
      <c r="AO24" s="1414">
        <f t="shared" si="0"/>
      </c>
      <c r="AP24" s="1414">
        <f t="shared" si="0"/>
      </c>
      <c r="AQ24" s="1414">
        <f t="shared" si="1"/>
      </c>
      <c r="AR24" s="1414">
        <f t="shared" si="1"/>
      </c>
    </row>
    <row r="25" spans="1:44" s="913" customFormat="1" ht="21.75" customHeight="1" thickBot="1">
      <c r="A25" s="930" t="s">
        <v>248</v>
      </c>
      <c r="B25" s="1007" t="s">
        <v>76</v>
      </c>
      <c r="C25" s="1008"/>
      <c r="D25" s="1009" t="s">
        <v>256</v>
      </c>
      <c r="E25" s="1009"/>
      <c r="F25" s="1010"/>
      <c r="G25" s="1233">
        <v>4.5</v>
      </c>
      <c r="H25" s="1011">
        <f>G25*30</f>
        <v>135</v>
      </c>
      <c r="I25" s="1012">
        <v>60</v>
      </c>
      <c r="J25" s="1009"/>
      <c r="K25" s="1009"/>
      <c r="L25" s="1009">
        <v>60</v>
      </c>
      <c r="M25" s="1010">
        <f>H25-I25</f>
        <v>75</v>
      </c>
      <c r="N25" s="1012" t="s">
        <v>231</v>
      </c>
      <c r="O25" s="1012" t="s">
        <v>231</v>
      </c>
      <c r="P25" s="1012" t="s">
        <v>231</v>
      </c>
      <c r="Q25" s="1012"/>
      <c r="R25" s="1009"/>
      <c r="S25" s="1010"/>
      <c r="T25" s="1013"/>
      <c r="U25" s="1014"/>
      <c r="V25" s="1015"/>
      <c r="W25" s="1013"/>
      <c r="X25" s="1014"/>
      <c r="Y25" s="939"/>
      <c r="AM25" s="1414" t="str">
        <f t="shared" si="0"/>
        <v>так</v>
      </c>
      <c r="AN25" s="1414" t="str">
        <f t="shared" si="0"/>
        <v>так</v>
      </c>
      <c r="AO25" s="1414" t="str">
        <f t="shared" si="0"/>
        <v>так</v>
      </c>
      <c r="AP25" s="1414">
        <f t="shared" si="0"/>
      </c>
      <c r="AQ25" s="1414">
        <f t="shared" si="1"/>
      </c>
      <c r="AR25" s="1414">
        <f t="shared" si="1"/>
      </c>
    </row>
    <row r="26" spans="1:44" s="913" customFormat="1" ht="32.25" thickBot="1">
      <c r="A26" s="1016"/>
      <c r="B26" s="1017" t="s">
        <v>76</v>
      </c>
      <c r="C26" s="1018"/>
      <c r="D26" s="1008" t="s">
        <v>257</v>
      </c>
      <c r="E26" s="1008"/>
      <c r="F26" s="1019"/>
      <c r="G26" s="1020"/>
      <c r="H26" s="1020"/>
      <c r="I26" s="1018"/>
      <c r="J26" s="1008"/>
      <c r="K26" s="1008"/>
      <c r="L26" s="1008"/>
      <c r="M26" s="1019"/>
      <c r="N26" s="1018"/>
      <c r="O26" s="1009"/>
      <c r="P26" s="1019"/>
      <c r="Q26" s="1012" t="s">
        <v>233</v>
      </c>
      <c r="R26" s="1012" t="s">
        <v>233</v>
      </c>
      <c r="S26" s="1012" t="s">
        <v>233</v>
      </c>
      <c r="T26" s="1021"/>
      <c r="U26" s="1022"/>
      <c r="V26" s="1015"/>
      <c r="W26" s="1021"/>
      <c r="X26" s="1022"/>
      <c r="Y26" s="939"/>
      <c r="AM26" s="1414">
        <f t="shared" si="0"/>
      </c>
      <c r="AN26" s="1414">
        <f t="shared" si="0"/>
      </c>
      <c r="AO26" s="1414">
        <f t="shared" si="0"/>
      </c>
      <c r="AP26" s="1414" t="str">
        <f t="shared" si="0"/>
        <v>так</v>
      </c>
      <c r="AQ26" s="1414" t="str">
        <f t="shared" si="1"/>
        <v>так</v>
      </c>
      <c r="AR26" s="1414" t="str">
        <f t="shared" si="1"/>
        <v>так</v>
      </c>
    </row>
    <row r="27" spans="1:44" s="913" customFormat="1" ht="19.5" thickBot="1">
      <c r="A27" s="1854" t="s">
        <v>234</v>
      </c>
      <c r="B27" s="1855"/>
      <c r="C27" s="1023"/>
      <c r="D27" s="1023"/>
      <c r="E27" s="1023"/>
      <c r="F27" s="1023"/>
      <c r="G27" s="1023"/>
      <c r="H27" s="1023"/>
      <c r="I27" s="1023"/>
      <c r="J27" s="1023"/>
      <c r="K27" s="1023"/>
      <c r="L27" s="1023"/>
      <c r="M27" s="1023"/>
      <c r="N27" s="1023"/>
      <c r="O27" s="1023"/>
      <c r="P27" s="1023"/>
      <c r="Q27" s="1023"/>
      <c r="R27" s="1023"/>
      <c r="S27" s="1023"/>
      <c r="T27" s="1021"/>
      <c r="U27" s="1022"/>
      <c r="V27" s="1015"/>
      <c r="W27" s="1021"/>
      <c r="X27" s="1022"/>
      <c r="Y27" s="939"/>
      <c r="AM27" s="1414">
        <f t="shared" si="0"/>
      </c>
      <c r="AN27" s="1414">
        <f t="shared" si="0"/>
      </c>
      <c r="AO27" s="1414">
        <f t="shared" si="0"/>
      </c>
      <c r="AP27" s="1414">
        <f t="shared" si="0"/>
      </c>
      <c r="AQ27" s="1414">
        <f t="shared" si="1"/>
      </c>
      <c r="AR27" s="1414">
        <f t="shared" si="1"/>
      </c>
    </row>
    <row r="28" spans="1:44" s="913" customFormat="1" ht="18.75" customHeight="1" thickBot="1">
      <c r="A28" s="1856"/>
      <c r="B28" s="1857"/>
      <c r="C28" s="1024"/>
      <c r="D28" s="1025"/>
      <c r="E28" s="1025"/>
      <c r="F28" s="1025"/>
      <c r="G28" s="1026"/>
      <c r="H28" s="1024"/>
      <c r="I28" s="1025"/>
      <c r="J28" s="1025"/>
      <c r="K28" s="1025"/>
      <c r="L28" s="1025"/>
      <c r="M28" s="1027"/>
      <c r="N28" s="1028"/>
      <c r="O28" s="1025"/>
      <c r="P28" s="1026"/>
      <c r="Q28" s="1024"/>
      <c r="R28" s="1025"/>
      <c r="S28" s="1025"/>
      <c r="T28" s="1029"/>
      <c r="U28" s="1030"/>
      <c r="V28" s="1031"/>
      <c r="W28" s="1029"/>
      <c r="X28" s="1030"/>
      <c r="Y28" s="1031"/>
      <c r="AM28" s="1414">
        <f t="shared" si="0"/>
      </c>
      <c r="AN28" s="1414">
        <f t="shared" si="0"/>
      </c>
      <c r="AO28" s="1414">
        <f t="shared" si="0"/>
      </c>
      <c r="AP28" s="1414">
        <f t="shared" si="0"/>
      </c>
      <c r="AQ28" s="1414">
        <f aca="true" t="shared" si="3" ref="AQ28:AR91">IF(R28&lt;&gt;0,"так","")</f>
      </c>
      <c r="AR28" s="1414">
        <f t="shared" si="3"/>
      </c>
    </row>
    <row r="29" spans="1:44" s="913" customFormat="1" ht="18.75" customHeight="1" thickBot="1">
      <c r="A29" s="1858" t="s">
        <v>131</v>
      </c>
      <c r="B29" s="1859"/>
      <c r="C29" s="1032"/>
      <c r="D29" s="1032"/>
      <c r="E29" s="1032"/>
      <c r="F29" s="1032"/>
      <c r="G29" s="1033">
        <f>G11+G15+G16+G19+G20+G25+G23+G24</f>
        <v>34</v>
      </c>
      <c r="H29" s="1033">
        <f>H11+H15+H16+H19+H20+H25+H23+H24</f>
        <v>1020</v>
      </c>
      <c r="I29" s="1034"/>
      <c r="J29" s="1034"/>
      <c r="K29" s="1034"/>
      <c r="L29" s="1034"/>
      <c r="M29" s="1034"/>
      <c r="N29" s="1333">
        <v>3</v>
      </c>
      <c r="O29" s="1333">
        <v>3</v>
      </c>
      <c r="P29" s="1333">
        <v>2</v>
      </c>
      <c r="Q29" s="1333">
        <v>0</v>
      </c>
      <c r="R29" s="1333">
        <v>0</v>
      </c>
      <c r="S29" s="1035">
        <v>2</v>
      </c>
      <c r="T29" s="1036"/>
      <c r="U29" s="1037"/>
      <c r="V29" s="1038"/>
      <c r="W29" s="1036"/>
      <c r="X29" s="1037"/>
      <c r="Y29" s="1038"/>
      <c r="Z29" s="913">
        <f>30*G29</f>
        <v>1020</v>
      </c>
      <c r="AM29" s="1414"/>
      <c r="AN29" s="1414"/>
      <c r="AO29" s="1414"/>
      <c r="AP29" s="1414">
        <f t="shared" si="0"/>
      </c>
      <c r="AQ29" s="1414">
        <f t="shared" si="3"/>
      </c>
      <c r="AR29" s="1414"/>
    </row>
    <row r="30" spans="1:44" s="913" customFormat="1" ht="18" customHeight="1" thickBot="1">
      <c r="A30" s="1860" t="s">
        <v>132</v>
      </c>
      <c r="B30" s="1860"/>
      <c r="C30" s="1039"/>
      <c r="D30" s="1039"/>
      <c r="E30" s="1039"/>
      <c r="F30" s="1039"/>
      <c r="G30" s="1040">
        <f aca="true" t="shared" si="4" ref="G30:M30">G14+G18+G22+G25</f>
        <v>8.5</v>
      </c>
      <c r="H30" s="1040">
        <f t="shared" si="4"/>
        <v>255</v>
      </c>
      <c r="I30" s="1040">
        <f t="shared" si="4"/>
        <v>101</v>
      </c>
      <c r="J30" s="1040">
        <f t="shared" si="4"/>
        <v>25</v>
      </c>
      <c r="K30" s="1040">
        <f t="shared" si="4"/>
        <v>0</v>
      </c>
      <c r="L30" s="1040">
        <f t="shared" si="4"/>
        <v>76</v>
      </c>
      <c r="M30" s="1040">
        <f t="shared" si="4"/>
        <v>154</v>
      </c>
      <c r="N30" s="1334"/>
      <c r="O30" s="1334"/>
      <c r="P30" s="1334"/>
      <c r="Q30" s="1334"/>
      <c r="R30" s="1039"/>
      <c r="S30" s="1039"/>
      <c r="T30" s="1041"/>
      <c r="U30" s="1042"/>
      <c r="V30" s="1043"/>
      <c r="W30" s="1041"/>
      <c r="X30" s="1042"/>
      <c r="Y30" s="1043"/>
      <c r="AM30" s="1414">
        <f t="shared" si="0"/>
      </c>
      <c r="AN30" s="1414">
        <f t="shared" si="0"/>
      </c>
      <c r="AO30" s="1414">
        <f t="shared" si="0"/>
      </c>
      <c r="AP30" s="1414">
        <f t="shared" si="0"/>
      </c>
      <c r="AQ30" s="1414">
        <f t="shared" si="3"/>
      </c>
      <c r="AR30" s="1414">
        <f t="shared" si="3"/>
      </c>
    </row>
    <row r="31" spans="1:44" s="913" customFormat="1" ht="18" customHeight="1" thickBot="1">
      <c r="A31" s="1861" t="s">
        <v>151</v>
      </c>
      <c r="B31" s="1861"/>
      <c r="C31" s="1044"/>
      <c r="D31" s="1044"/>
      <c r="E31" s="1044"/>
      <c r="F31" s="1044"/>
      <c r="G31" s="1045">
        <f>G12++G15+G17+G19+G21+G23+G24</f>
        <v>25.5</v>
      </c>
      <c r="H31" s="1045">
        <f>H12++H15+H17+H19+H21+H23+H24</f>
        <v>765</v>
      </c>
      <c r="I31" s="1335"/>
      <c r="J31" s="1335"/>
      <c r="K31" s="1335"/>
      <c r="L31" s="1335"/>
      <c r="M31" s="1335"/>
      <c r="N31" s="1335"/>
      <c r="O31" s="1335"/>
      <c r="P31" s="1335"/>
      <c r="Q31" s="1335"/>
      <c r="R31" s="1044"/>
      <c r="S31" s="1044"/>
      <c r="T31" s="1046"/>
      <c r="U31" s="1046"/>
      <c r="V31" s="1047"/>
      <c r="W31" s="1046"/>
      <c r="X31" s="1046"/>
      <c r="Y31" s="1047"/>
      <c r="Z31" s="913">
        <f>30*G31</f>
        <v>765</v>
      </c>
      <c r="AM31" s="1414">
        <f t="shared" si="0"/>
      </c>
      <c r="AN31" s="1414">
        <f t="shared" si="0"/>
      </c>
      <c r="AO31" s="1414">
        <f t="shared" si="0"/>
      </c>
      <c r="AP31" s="1414">
        <f t="shared" si="0"/>
      </c>
      <c r="AQ31" s="1414">
        <f t="shared" si="3"/>
      </c>
      <c r="AR31" s="1414">
        <f t="shared" si="3"/>
      </c>
    </row>
    <row r="32" spans="1:44" s="913" customFormat="1" ht="22.5" customHeight="1" thickBot="1">
      <c r="A32" s="1862" t="s">
        <v>164</v>
      </c>
      <c r="B32" s="1863"/>
      <c r="C32" s="1863"/>
      <c r="D32" s="1863"/>
      <c r="E32" s="1863"/>
      <c r="F32" s="1863"/>
      <c r="G32" s="1863"/>
      <c r="H32" s="1863"/>
      <c r="I32" s="1863"/>
      <c r="J32" s="1863"/>
      <c r="K32" s="1863"/>
      <c r="L32" s="1863"/>
      <c r="M32" s="1863"/>
      <c r="N32" s="1863"/>
      <c r="O32" s="1863"/>
      <c r="P32" s="1863"/>
      <c r="Q32" s="1863"/>
      <c r="R32" s="1863"/>
      <c r="S32" s="1864"/>
      <c r="T32" s="1865"/>
      <c r="U32" s="1865"/>
      <c r="V32" s="1865"/>
      <c r="W32" s="1866"/>
      <c r="X32" s="1866"/>
      <c r="Y32" s="1866"/>
      <c r="AM32" s="1414">
        <f t="shared" si="0"/>
      </c>
      <c r="AN32" s="1414">
        <f t="shared" si="0"/>
      </c>
      <c r="AO32" s="1414">
        <f t="shared" si="0"/>
      </c>
      <c r="AP32" s="1414">
        <f t="shared" si="0"/>
      </c>
      <c r="AQ32" s="1414">
        <f t="shared" si="3"/>
      </c>
      <c r="AR32" s="1414">
        <f t="shared" si="3"/>
      </c>
    </row>
    <row r="33" spans="1:44" s="913" customFormat="1" ht="15.75" customHeight="1">
      <c r="A33" s="1234" t="s">
        <v>133</v>
      </c>
      <c r="B33" s="1235" t="s">
        <v>227</v>
      </c>
      <c r="C33" s="1236"/>
      <c r="D33" s="1236"/>
      <c r="E33" s="1236"/>
      <c r="F33" s="1236"/>
      <c r="G33" s="1237">
        <v>3</v>
      </c>
      <c r="H33" s="1237">
        <f>G33*30</f>
        <v>90</v>
      </c>
      <c r="I33" s="1238"/>
      <c r="J33" s="1236"/>
      <c r="K33" s="1236"/>
      <c r="L33" s="1236"/>
      <c r="M33" s="1236"/>
      <c r="N33" s="1236"/>
      <c r="O33" s="1048"/>
      <c r="P33" s="1048"/>
      <c r="Q33" s="1048"/>
      <c r="R33" s="1048"/>
      <c r="S33" s="1048"/>
      <c r="T33" s="1049"/>
      <c r="U33" s="1049"/>
      <c r="V33" s="1049"/>
      <c r="W33" s="1049"/>
      <c r="X33" s="1049"/>
      <c r="Y33" s="1049"/>
      <c r="AM33" s="1414" t="s">
        <v>274</v>
      </c>
      <c r="AN33" s="1414">
        <f t="shared" si="0"/>
      </c>
      <c r="AO33" s="1414">
        <f t="shared" si="0"/>
      </c>
      <c r="AP33" s="1414">
        <f t="shared" si="0"/>
      </c>
      <c r="AQ33" s="1414">
        <f t="shared" si="3"/>
      </c>
      <c r="AR33" s="1414">
        <f t="shared" si="3"/>
      </c>
    </row>
    <row r="34" spans="1:44" s="913" customFormat="1" ht="14.25" customHeight="1">
      <c r="A34" s="1231"/>
      <c r="B34" s="955" t="s">
        <v>78</v>
      </c>
      <c r="C34" s="1231"/>
      <c r="D34" s="1231"/>
      <c r="E34" s="1231"/>
      <c r="F34" s="1231"/>
      <c r="G34" s="1239">
        <v>2</v>
      </c>
      <c r="H34" s="1237">
        <f>G34*30</f>
        <v>60</v>
      </c>
      <c r="I34" s="1239"/>
      <c r="J34" s="1231"/>
      <c r="K34" s="1231"/>
      <c r="L34" s="1231"/>
      <c r="M34" s="1231"/>
      <c r="N34" s="1231"/>
      <c r="O34" s="1050"/>
      <c r="P34" s="1050"/>
      <c r="Q34" s="1050"/>
      <c r="R34" s="1050"/>
      <c r="S34" s="1050"/>
      <c r="T34" s="1049"/>
      <c r="U34" s="1049"/>
      <c r="V34" s="1049"/>
      <c r="W34" s="1049"/>
      <c r="X34" s="1049"/>
      <c r="Y34" s="1049"/>
      <c r="AM34" s="1414">
        <f t="shared" si="0"/>
      </c>
      <c r="AN34" s="1414">
        <f t="shared" si="0"/>
      </c>
      <c r="AO34" s="1414">
        <f t="shared" si="0"/>
      </c>
      <c r="AP34" s="1414">
        <f t="shared" si="0"/>
      </c>
      <c r="AQ34" s="1414">
        <f t="shared" si="3"/>
      </c>
      <c r="AR34" s="1414">
        <f t="shared" si="3"/>
      </c>
    </row>
    <row r="35" spans="1:44" s="913" customFormat="1" ht="15" customHeight="1">
      <c r="A35" s="1234" t="s">
        <v>186</v>
      </c>
      <c r="B35" s="967" t="s">
        <v>79</v>
      </c>
      <c r="C35" s="1231"/>
      <c r="D35" s="1240">
        <v>1</v>
      </c>
      <c r="E35" s="1231"/>
      <c r="F35" s="1231"/>
      <c r="G35" s="1240">
        <v>1</v>
      </c>
      <c r="H35" s="1238">
        <f>G35*30</f>
        <v>30</v>
      </c>
      <c r="I35" s="1240">
        <f>J35+K35+L35</f>
        <v>14</v>
      </c>
      <c r="J35" s="1240">
        <v>8</v>
      </c>
      <c r="K35" s="1240"/>
      <c r="L35" s="1240">
        <v>6</v>
      </c>
      <c r="M35" s="1240">
        <f>H35-I35</f>
        <v>16</v>
      </c>
      <c r="N35" s="1240">
        <v>1</v>
      </c>
      <c r="O35" s="1050"/>
      <c r="P35" s="1050"/>
      <c r="Q35" s="1050"/>
      <c r="R35" s="1050"/>
      <c r="S35" s="1050"/>
      <c r="T35" s="1049"/>
      <c r="U35" s="1049"/>
      <c r="V35" s="1049"/>
      <c r="W35" s="1049"/>
      <c r="X35" s="1049"/>
      <c r="Y35" s="1049"/>
      <c r="AA35" s="913" t="s">
        <v>57</v>
      </c>
      <c r="AB35" s="943">
        <f>G35+G38+G42+G45+G54+G55+G56+G59+G62+G65</f>
        <v>42</v>
      </c>
      <c r="AM35" s="1414" t="str">
        <f t="shared" si="0"/>
        <v>так</v>
      </c>
      <c r="AN35" s="1414">
        <f t="shared" si="0"/>
      </c>
      <c r="AO35" s="1414">
        <f t="shared" si="0"/>
      </c>
      <c r="AP35" s="1414">
        <f t="shared" si="0"/>
      </c>
      <c r="AQ35" s="1414">
        <f t="shared" si="3"/>
      </c>
      <c r="AR35" s="1414">
        <f t="shared" si="3"/>
      </c>
    </row>
    <row r="36" spans="1:44" s="913" customFormat="1" ht="15.75">
      <c r="A36" s="931" t="s">
        <v>134</v>
      </c>
      <c r="B36" s="1051" t="s">
        <v>166</v>
      </c>
      <c r="C36" s="1052"/>
      <c r="D36" s="1052"/>
      <c r="E36" s="1052"/>
      <c r="F36" s="1053"/>
      <c r="G36" s="1241">
        <f>G37+G38</f>
        <v>15</v>
      </c>
      <c r="H36" s="1054">
        <f aca="true" t="shared" si="5" ref="H36:H65">G36*30</f>
        <v>450</v>
      </c>
      <c r="I36" s="935"/>
      <c r="J36" s="1055"/>
      <c r="K36" s="1056"/>
      <c r="L36" s="1056"/>
      <c r="M36" s="1057"/>
      <c r="N36" s="1058"/>
      <c r="O36" s="1059"/>
      <c r="P36" s="1060"/>
      <c r="Q36" s="1061"/>
      <c r="R36" s="1059"/>
      <c r="S36" s="1059"/>
      <c r="T36" s="1062"/>
      <c r="U36" s="1063"/>
      <c r="V36" s="1063"/>
      <c r="W36" s="1064"/>
      <c r="AA36" s="913" t="s">
        <v>58</v>
      </c>
      <c r="AB36" s="943">
        <f>G50</f>
        <v>1.5</v>
      </c>
      <c r="AM36" s="1414" t="s">
        <v>274</v>
      </c>
      <c r="AN36" s="1414">
        <f t="shared" si="0"/>
      </c>
      <c r="AO36" s="1414">
        <f t="shared" si="0"/>
      </c>
      <c r="AP36" s="1414">
        <f t="shared" si="0"/>
      </c>
      <c r="AQ36" s="1414">
        <f t="shared" si="3"/>
      </c>
      <c r="AR36" s="1414">
        <f t="shared" si="3"/>
      </c>
    </row>
    <row r="37" spans="1:44" s="913" customFormat="1" ht="15.75">
      <c r="A37" s="945"/>
      <c r="B37" s="955" t="s">
        <v>78</v>
      </c>
      <c r="C37" s="1065"/>
      <c r="D37" s="1065"/>
      <c r="E37" s="1065"/>
      <c r="F37" s="1066"/>
      <c r="G37" s="1102">
        <v>7</v>
      </c>
      <c r="H37" s="1054">
        <f t="shared" si="5"/>
        <v>210</v>
      </c>
      <c r="I37" s="957"/>
      <c r="J37" s="1067"/>
      <c r="K37" s="1068"/>
      <c r="L37" s="1068"/>
      <c r="M37" s="1069"/>
      <c r="N37" s="975"/>
      <c r="O37" s="1063"/>
      <c r="P37" s="1070"/>
      <c r="Q37" s="1062"/>
      <c r="R37" s="1063"/>
      <c r="S37" s="1063"/>
      <c r="T37" s="1062"/>
      <c r="U37" s="1063"/>
      <c r="V37" s="1063"/>
      <c r="W37" s="1064"/>
      <c r="AB37" s="943">
        <f>SUM(AB35:AB36)</f>
        <v>43.5</v>
      </c>
      <c r="AM37" s="1414">
        <f t="shared" si="0"/>
      </c>
      <c r="AN37" s="1414">
        <f t="shared" si="0"/>
      </c>
      <c r="AO37" s="1414">
        <f t="shared" si="0"/>
      </c>
      <c r="AP37" s="1414">
        <f t="shared" si="0"/>
      </c>
      <c r="AQ37" s="1414">
        <f t="shared" si="3"/>
      </c>
      <c r="AR37" s="1414">
        <f t="shared" si="3"/>
      </c>
    </row>
    <row r="38" spans="1:44" s="913" customFormat="1" ht="16.5" thickBot="1">
      <c r="A38" s="945" t="s">
        <v>228</v>
      </c>
      <c r="B38" s="967" t="s">
        <v>79</v>
      </c>
      <c r="C38" s="1067" t="s">
        <v>80</v>
      </c>
      <c r="D38" s="1067"/>
      <c r="E38" s="1065"/>
      <c r="F38" s="1066"/>
      <c r="G38" s="1242">
        <v>8</v>
      </c>
      <c r="H38" s="1071">
        <f t="shared" si="5"/>
        <v>240</v>
      </c>
      <c r="I38" s="291">
        <v>105</v>
      </c>
      <c r="J38" s="1071">
        <v>45</v>
      </c>
      <c r="K38" s="1072"/>
      <c r="L38" s="1072">
        <v>60</v>
      </c>
      <c r="M38" s="290">
        <f>H38-I38</f>
        <v>135</v>
      </c>
      <c r="N38" s="290">
        <v>7</v>
      </c>
      <c r="O38" s="1063"/>
      <c r="P38" s="1070"/>
      <c r="Q38" s="1062"/>
      <c r="R38" s="1063"/>
      <c r="S38" s="1063"/>
      <c r="T38" s="1062"/>
      <c r="U38" s="1063"/>
      <c r="V38" s="1063"/>
      <c r="W38" s="1064"/>
      <c r="AM38" s="1414" t="str">
        <f t="shared" si="0"/>
        <v>так</v>
      </c>
      <c r="AN38" s="1414">
        <f t="shared" si="0"/>
      </c>
      <c r="AO38" s="1414">
        <f t="shared" si="0"/>
      </c>
      <c r="AP38" s="1414">
        <f t="shared" si="0"/>
      </c>
      <c r="AQ38" s="1414">
        <f t="shared" si="3"/>
      </c>
      <c r="AR38" s="1414">
        <f t="shared" si="3"/>
      </c>
    </row>
    <row r="39" spans="1:44" s="913" customFormat="1" ht="18" customHeight="1">
      <c r="A39" s="931" t="s">
        <v>134</v>
      </c>
      <c r="B39" s="1051" t="s">
        <v>161</v>
      </c>
      <c r="C39" s="1055"/>
      <c r="D39" s="1055"/>
      <c r="E39" s="1056"/>
      <c r="F39" s="1073"/>
      <c r="G39" s="1241">
        <v>3</v>
      </c>
      <c r="H39" s="1054">
        <f t="shared" si="5"/>
        <v>90</v>
      </c>
      <c r="I39" s="1074"/>
      <c r="J39" s="1055"/>
      <c r="K39" s="1056"/>
      <c r="L39" s="1056"/>
      <c r="M39" s="1075"/>
      <c r="N39" s="1061"/>
      <c r="O39" s="1059"/>
      <c r="P39" s="1060"/>
      <c r="Q39" s="1061"/>
      <c r="R39" s="1059"/>
      <c r="S39" s="1060"/>
      <c r="T39" s="1076"/>
      <c r="U39" s="1077"/>
      <c r="V39" s="1078"/>
      <c r="W39" s="1076"/>
      <c r="X39" s="1077"/>
      <c r="Y39" s="1078"/>
      <c r="AM39" s="1414">
        <f t="shared" si="0"/>
      </c>
      <c r="AN39" s="1414">
        <f t="shared" si="0"/>
      </c>
      <c r="AO39" s="1414">
        <f t="shared" si="0"/>
      </c>
      <c r="AP39" s="1414">
        <f t="shared" si="0"/>
      </c>
      <c r="AQ39" s="1414">
        <f t="shared" si="3"/>
      </c>
      <c r="AR39" s="1414">
        <f t="shared" si="3"/>
      </c>
    </row>
    <row r="40" spans="1:44" s="913" customFormat="1" ht="18.75" customHeight="1">
      <c r="A40" s="945" t="s">
        <v>135</v>
      </c>
      <c r="B40" s="955" t="s">
        <v>165</v>
      </c>
      <c r="C40" s="1067"/>
      <c r="D40" s="1067"/>
      <c r="E40" s="1065"/>
      <c r="F40" s="1066"/>
      <c r="G40" s="947">
        <f>G41+G42</f>
        <v>5</v>
      </c>
      <c r="H40" s="1079">
        <f t="shared" si="5"/>
        <v>150</v>
      </c>
      <c r="I40" s="291"/>
      <c r="J40" s="1071"/>
      <c r="K40" s="1072"/>
      <c r="L40" s="1072"/>
      <c r="M40" s="974"/>
      <c r="N40" s="1080"/>
      <c r="O40" s="1063"/>
      <c r="P40" s="1070"/>
      <c r="Q40" s="1062"/>
      <c r="R40" s="1063"/>
      <c r="S40" s="1063"/>
      <c r="T40" s="1062"/>
      <c r="U40" s="1063"/>
      <c r="V40" s="1063"/>
      <c r="W40" s="1064"/>
      <c r="AM40" s="1414" t="s">
        <v>274</v>
      </c>
      <c r="AN40" s="1414">
        <f t="shared" si="0"/>
      </c>
      <c r="AO40" s="1414">
        <f t="shared" si="0"/>
      </c>
      <c r="AP40" s="1414">
        <f t="shared" si="0"/>
      </c>
      <c r="AQ40" s="1414">
        <f t="shared" si="3"/>
      </c>
      <c r="AR40" s="1414">
        <f t="shared" si="3"/>
      </c>
    </row>
    <row r="41" spans="1:44" s="913" customFormat="1" ht="18.75" customHeight="1">
      <c r="A41" s="945"/>
      <c r="B41" s="955" t="s">
        <v>78</v>
      </c>
      <c r="C41" s="1055"/>
      <c r="D41" s="1055"/>
      <c r="E41" s="1052"/>
      <c r="F41" s="1053"/>
      <c r="G41" s="947">
        <v>1</v>
      </c>
      <c r="H41" s="1079">
        <f t="shared" si="5"/>
        <v>30</v>
      </c>
      <c r="I41" s="291"/>
      <c r="J41" s="1071"/>
      <c r="K41" s="1072"/>
      <c r="L41" s="1072"/>
      <c r="M41" s="974"/>
      <c r="N41" s="1081"/>
      <c r="O41" s="1059"/>
      <c r="P41" s="1060"/>
      <c r="Q41" s="1062"/>
      <c r="R41" s="1063"/>
      <c r="S41" s="1063"/>
      <c r="T41" s="1061"/>
      <c r="U41" s="1059"/>
      <c r="V41" s="1082"/>
      <c r="W41" s="1083"/>
      <c r="AM41" s="1414">
        <f t="shared" si="0"/>
      </c>
      <c r="AN41" s="1414">
        <f t="shared" si="0"/>
      </c>
      <c r="AO41" s="1414">
        <f t="shared" si="0"/>
      </c>
      <c r="AP41" s="1414">
        <f t="shared" si="0"/>
      </c>
      <c r="AQ41" s="1414">
        <f t="shared" si="3"/>
      </c>
      <c r="AR41" s="1414">
        <f t="shared" si="3"/>
      </c>
    </row>
    <row r="42" spans="1:44" s="913" customFormat="1" ht="18.75" customHeight="1">
      <c r="A42" s="945" t="s">
        <v>229</v>
      </c>
      <c r="B42" s="967" t="s">
        <v>79</v>
      </c>
      <c r="C42" s="1055"/>
      <c r="D42" s="1055">
        <v>1</v>
      </c>
      <c r="E42" s="1052"/>
      <c r="F42" s="1053"/>
      <c r="G42" s="947">
        <v>4</v>
      </c>
      <c r="H42" s="1079">
        <f t="shared" si="5"/>
        <v>120</v>
      </c>
      <c r="I42" s="291">
        <v>45</v>
      </c>
      <c r="J42" s="1071">
        <v>15</v>
      </c>
      <c r="K42" s="1072"/>
      <c r="L42" s="1072">
        <v>30</v>
      </c>
      <c r="M42" s="974">
        <f>H42-I42</f>
        <v>75</v>
      </c>
      <c r="N42" s="1081">
        <v>3</v>
      </c>
      <c r="O42" s="1059"/>
      <c r="P42" s="1060"/>
      <c r="Q42" s="1062"/>
      <c r="R42" s="1063"/>
      <c r="S42" s="1063"/>
      <c r="T42" s="1061"/>
      <c r="U42" s="1059"/>
      <c r="V42" s="1082"/>
      <c r="W42" s="1083"/>
      <c r="AM42" s="1414" t="str">
        <f t="shared" si="0"/>
        <v>так</v>
      </c>
      <c r="AN42" s="1414">
        <f t="shared" si="0"/>
      </c>
      <c r="AO42" s="1414">
        <f t="shared" si="0"/>
      </c>
      <c r="AP42" s="1414">
        <f t="shared" si="0"/>
      </c>
      <c r="AQ42" s="1414">
        <f t="shared" si="3"/>
      </c>
      <c r="AR42" s="1414">
        <f t="shared" si="3"/>
      </c>
    </row>
    <row r="43" spans="1:44" s="1274" customFormat="1" ht="19.5" customHeight="1">
      <c r="A43" s="945" t="s">
        <v>136</v>
      </c>
      <c r="B43" s="1109" t="s">
        <v>77</v>
      </c>
      <c r="C43" s="1056"/>
      <c r="D43" s="1052"/>
      <c r="E43" s="1052"/>
      <c r="F43" s="1337"/>
      <c r="G43" s="1102">
        <f>G44+G45</f>
        <v>7</v>
      </c>
      <c r="H43" s="1054">
        <f t="shared" si="5"/>
        <v>210</v>
      </c>
      <c r="I43" s="1338"/>
      <c r="J43" s="1071"/>
      <c r="K43" s="1072"/>
      <c r="L43" s="1072"/>
      <c r="M43" s="978"/>
      <c r="N43" s="1061"/>
      <c r="O43" s="1059"/>
      <c r="P43" s="1060"/>
      <c r="Q43" s="1062"/>
      <c r="R43" s="1063"/>
      <c r="S43" s="1063"/>
      <c r="T43" s="1269"/>
      <c r="U43" s="1270"/>
      <c r="V43" s="1271"/>
      <c r="W43" s="1269"/>
      <c r="X43" s="1270"/>
      <c r="Y43" s="1271"/>
      <c r="AM43" s="1414" t="s">
        <v>274</v>
      </c>
      <c r="AN43" s="1414">
        <f t="shared" si="0"/>
      </c>
      <c r="AO43" s="1414">
        <f t="shared" si="0"/>
      </c>
      <c r="AP43" s="1414">
        <f t="shared" si="0"/>
      </c>
      <c r="AQ43" s="1414">
        <f t="shared" si="3"/>
      </c>
      <c r="AR43" s="1414">
        <f t="shared" si="3"/>
      </c>
    </row>
    <row r="44" spans="1:44" s="1274" customFormat="1" ht="19.5" customHeight="1">
      <c r="A44" s="945"/>
      <c r="B44" s="1109" t="s">
        <v>78</v>
      </c>
      <c r="C44" s="1056"/>
      <c r="D44" s="1052"/>
      <c r="E44" s="1052"/>
      <c r="F44" s="1337"/>
      <c r="G44" s="1102">
        <v>2</v>
      </c>
      <c r="H44" s="1054">
        <f t="shared" si="5"/>
        <v>60</v>
      </c>
      <c r="I44" s="1338"/>
      <c r="J44" s="1071"/>
      <c r="K44" s="1072"/>
      <c r="L44" s="1072"/>
      <c r="M44" s="978"/>
      <c r="N44" s="1061"/>
      <c r="O44" s="1059"/>
      <c r="P44" s="1060"/>
      <c r="Q44" s="1062"/>
      <c r="R44" s="1063"/>
      <c r="S44" s="1063"/>
      <c r="T44" s="1269"/>
      <c r="U44" s="1270"/>
      <c r="V44" s="1271"/>
      <c r="W44" s="1269"/>
      <c r="X44" s="1270"/>
      <c r="Y44" s="1271"/>
      <c r="AM44" s="1414">
        <f t="shared" si="0"/>
      </c>
      <c r="AN44" s="1414">
        <f t="shared" si="0"/>
      </c>
      <c r="AO44" s="1414">
        <f t="shared" si="0"/>
      </c>
      <c r="AP44" s="1414">
        <f t="shared" si="0"/>
      </c>
      <c r="AQ44" s="1414">
        <f t="shared" si="3"/>
      </c>
      <c r="AR44" s="1414">
        <f t="shared" si="3"/>
      </c>
    </row>
    <row r="45" spans="1:44" s="1274" customFormat="1" ht="16.5" customHeight="1">
      <c r="A45" s="945" t="s">
        <v>187</v>
      </c>
      <c r="B45" s="1339" t="s">
        <v>79</v>
      </c>
      <c r="C45" s="1056">
        <v>1</v>
      </c>
      <c r="D45" s="1052"/>
      <c r="E45" s="1052"/>
      <c r="F45" s="1337"/>
      <c r="G45" s="947">
        <v>5</v>
      </c>
      <c r="H45" s="1079">
        <f t="shared" si="5"/>
        <v>150</v>
      </c>
      <c r="I45" s="1338">
        <v>60</v>
      </c>
      <c r="J45" s="1071">
        <v>15</v>
      </c>
      <c r="K45" s="1072">
        <v>45</v>
      </c>
      <c r="L45" s="1072"/>
      <c r="M45" s="1340">
        <f>H45-I45</f>
        <v>90</v>
      </c>
      <c r="N45" s="1341">
        <v>4</v>
      </c>
      <c r="O45" s="1059"/>
      <c r="P45" s="1060"/>
      <c r="Q45" s="1062"/>
      <c r="R45" s="1063"/>
      <c r="S45" s="1063"/>
      <c r="T45" s="1269"/>
      <c r="U45" s="1270"/>
      <c r="V45" s="1271"/>
      <c r="W45" s="1269"/>
      <c r="X45" s="1270"/>
      <c r="Y45" s="1271"/>
      <c r="AM45" s="1414" t="str">
        <f t="shared" si="0"/>
        <v>так</v>
      </c>
      <c r="AN45" s="1414">
        <f t="shared" si="0"/>
      </c>
      <c r="AO45" s="1414">
        <f t="shared" si="0"/>
      </c>
      <c r="AP45" s="1414">
        <f t="shared" si="0"/>
      </c>
      <c r="AQ45" s="1414">
        <f t="shared" si="3"/>
      </c>
      <c r="AR45" s="1414">
        <f t="shared" si="3"/>
      </c>
    </row>
    <row r="46" spans="1:44" s="913" customFormat="1" ht="19.5" customHeight="1">
      <c r="A46" s="945" t="s">
        <v>137</v>
      </c>
      <c r="B46" s="976" t="s">
        <v>170</v>
      </c>
      <c r="C46" s="957"/>
      <c r="D46" s="957"/>
      <c r="E46" s="957"/>
      <c r="F46" s="1084"/>
      <c r="G46" s="1243">
        <v>4</v>
      </c>
      <c r="H46" s="979">
        <f t="shared" si="5"/>
        <v>120</v>
      </c>
      <c r="I46" s="1067"/>
      <c r="J46" s="1067"/>
      <c r="K46" s="1068"/>
      <c r="L46" s="1068"/>
      <c r="M46" s="1085"/>
      <c r="N46" s="957"/>
      <c r="O46" s="958"/>
      <c r="P46" s="1086"/>
      <c r="Q46" s="1087"/>
      <c r="R46" s="1088"/>
      <c r="S46" s="1089"/>
      <c r="T46" s="1090"/>
      <c r="U46" s="935"/>
      <c r="V46" s="1075"/>
      <c r="W46" s="1090"/>
      <c r="X46" s="935"/>
      <c r="Y46" s="1075"/>
      <c r="AM46" s="1414">
        <f t="shared" si="0"/>
      </c>
      <c r="AN46" s="1414">
        <f t="shared" si="0"/>
      </c>
      <c r="AO46" s="1414">
        <f t="shared" si="0"/>
      </c>
      <c r="AP46" s="1414">
        <f t="shared" si="0"/>
      </c>
      <c r="AQ46" s="1414">
        <f t="shared" si="3"/>
      </c>
      <c r="AR46" s="1414">
        <f t="shared" si="3"/>
      </c>
    </row>
    <row r="47" spans="1:44" s="913" customFormat="1" ht="20.25" customHeight="1">
      <c r="A47" s="945" t="s">
        <v>138</v>
      </c>
      <c r="B47" s="1091" t="s">
        <v>87</v>
      </c>
      <c r="C47" s="1068"/>
      <c r="D47" s="1068"/>
      <c r="E47" s="1065"/>
      <c r="F47" s="1092"/>
      <c r="G47" s="1241">
        <v>2</v>
      </c>
      <c r="H47" s="979">
        <f t="shared" si="5"/>
        <v>60</v>
      </c>
      <c r="I47" s="1074"/>
      <c r="J47" s="1055"/>
      <c r="K47" s="1056"/>
      <c r="L47" s="1056"/>
      <c r="M47" s="1093"/>
      <c r="N47" s="1094"/>
      <c r="O47" s="1059"/>
      <c r="P47" s="1093"/>
      <c r="Q47" s="979"/>
      <c r="R47" s="957"/>
      <c r="S47" s="957"/>
      <c r="T47" s="1095"/>
      <c r="U47" s="1095"/>
      <c r="V47" s="1095"/>
      <c r="W47" s="1095"/>
      <c r="X47" s="1095"/>
      <c r="Y47" s="1095"/>
      <c r="AM47" s="1414">
        <f t="shared" si="0"/>
      </c>
      <c r="AN47" s="1414">
        <f t="shared" si="0"/>
      </c>
      <c r="AO47" s="1414">
        <f t="shared" si="0"/>
      </c>
      <c r="AP47" s="1414">
        <f t="shared" si="0"/>
      </c>
      <c r="AQ47" s="1414">
        <f t="shared" si="3"/>
      </c>
      <c r="AR47" s="1414">
        <f t="shared" si="3"/>
      </c>
    </row>
    <row r="48" spans="1:44" s="913" customFormat="1" ht="19.5" customHeight="1">
      <c r="A48" s="945" t="s">
        <v>188</v>
      </c>
      <c r="B48" s="913" t="s">
        <v>171</v>
      </c>
      <c r="C48" s="957"/>
      <c r="D48" s="957"/>
      <c r="E48" s="957"/>
      <c r="F48" s="1084"/>
      <c r="G48" s="1243">
        <v>2</v>
      </c>
      <c r="H48" s="979">
        <f t="shared" si="5"/>
        <v>60</v>
      </c>
      <c r="I48" s="1067"/>
      <c r="J48" s="1067"/>
      <c r="K48" s="1068"/>
      <c r="L48" s="1068"/>
      <c r="M48" s="1069"/>
      <c r="N48" s="979"/>
      <c r="O48" s="958"/>
      <c r="P48" s="1086"/>
      <c r="Q48" s="1096"/>
      <c r="R48" s="1089"/>
      <c r="S48" s="1089"/>
      <c r="T48" s="1090"/>
      <c r="U48" s="935"/>
      <c r="V48" s="1075"/>
      <c r="W48" s="1090"/>
      <c r="X48" s="935"/>
      <c r="Y48" s="1075"/>
      <c r="AM48" s="1414">
        <f t="shared" si="0"/>
      </c>
      <c r="AN48" s="1414">
        <f t="shared" si="0"/>
      </c>
      <c r="AO48" s="1414">
        <f t="shared" si="0"/>
      </c>
      <c r="AP48" s="1414">
        <f t="shared" si="0"/>
      </c>
      <c r="AQ48" s="1414" t="s">
        <v>274</v>
      </c>
      <c r="AR48" s="1414">
        <f t="shared" si="3"/>
      </c>
    </row>
    <row r="49" spans="1:44" s="913" customFormat="1" ht="19.5" customHeight="1">
      <c r="A49" s="945"/>
      <c r="B49" s="976" t="s">
        <v>78</v>
      </c>
      <c r="C49" s="957"/>
      <c r="D49" s="957"/>
      <c r="E49" s="957"/>
      <c r="F49" s="1084"/>
      <c r="G49" s="1243">
        <v>0.5</v>
      </c>
      <c r="H49" s="979">
        <f t="shared" si="5"/>
        <v>15</v>
      </c>
      <c r="I49" s="1067"/>
      <c r="J49" s="1067"/>
      <c r="K49" s="1068"/>
      <c r="L49" s="1068"/>
      <c r="M49" s="1069"/>
      <c r="N49" s="979"/>
      <c r="O49" s="958"/>
      <c r="P49" s="1086"/>
      <c r="Q49" s="1096"/>
      <c r="R49" s="1089"/>
      <c r="S49" s="1089"/>
      <c r="T49" s="1090"/>
      <c r="U49" s="935"/>
      <c r="V49" s="1075"/>
      <c r="W49" s="1090"/>
      <c r="X49" s="935"/>
      <c r="Y49" s="1075"/>
      <c r="AM49" s="1414">
        <f t="shared" si="0"/>
      </c>
      <c r="AN49" s="1414">
        <f t="shared" si="0"/>
      </c>
      <c r="AO49" s="1414">
        <f t="shared" si="0"/>
      </c>
      <c r="AP49" s="1414">
        <f t="shared" si="0"/>
      </c>
      <c r="AQ49" s="1414">
        <f t="shared" si="3"/>
      </c>
      <c r="AR49" s="1414">
        <f t="shared" si="3"/>
      </c>
    </row>
    <row r="50" spans="1:44" s="913" customFormat="1" ht="25.5" customHeight="1">
      <c r="A50" s="945" t="s">
        <v>189</v>
      </c>
      <c r="B50" s="1097" t="s">
        <v>79</v>
      </c>
      <c r="C50" s="957" t="s">
        <v>254</v>
      </c>
      <c r="D50" s="957"/>
      <c r="E50" s="957"/>
      <c r="F50" s="1084"/>
      <c r="G50" s="1221">
        <v>1.5</v>
      </c>
      <c r="H50" s="948">
        <f t="shared" si="5"/>
        <v>45</v>
      </c>
      <c r="I50" s="1071">
        <v>18</v>
      </c>
      <c r="J50" s="1071">
        <v>9</v>
      </c>
      <c r="K50" s="1072">
        <v>9</v>
      </c>
      <c r="L50" s="1072"/>
      <c r="M50" s="974">
        <f>H50-I50</f>
        <v>27</v>
      </c>
      <c r="N50" s="948"/>
      <c r="O50" s="972"/>
      <c r="P50" s="1098"/>
      <c r="Q50" s="1099"/>
      <c r="R50" s="1100">
        <v>2</v>
      </c>
      <c r="S50" s="1101"/>
      <c r="T50" s="1090"/>
      <c r="U50" s="935"/>
      <c r="V50" s="1075"/>
      <c r="W50" s="1090"/>
      <c r="X50" s="935"/>
      <c r="Y50" s="1075"/>
      <c r="AM50" s="1414">
        <f t="shared" si="0"/>
      </c>
      <c r="AN50" s="1414">
        <f t="shared" si="0"/>
      </c>
      <c r="AO50" s="1414">
        <f t="shared" si="0"/>
      </c>
      <c r="AP50" s="1414">
        <f t="shared" si="0"/>
      </c>
      <c r="AQ50" s="1414" t="str">
        <f t="shared" si="3"/>
        <v>так</v>
      </c>
      <c r="AR50" s="1414">
        <f t="shared" si="3"/>
      </c>
    </row>
    <row r="51" spans="1:44" s="913" customFormat="1" ht="15.75">
      <c r="A51" s="945" t="s">
        <v>81</v>
      </c>
      <c r="B51" s="955" t="s">
        <v>79</v>
      </c>
      <c r="C51" s="1065"/>
      <c r="D51" s="1065"/>
      <c r="E51" s="1065"/>
      <c r="F51" s="1066"/>
      <c r="G51" s="1102">
        <v>8.5</v>
      </c>
      <c r="H51" s="1054">
        <f t="shared" si="5"/>
        <v>255</v>
      </c>
      <c r="I51" s="957">
        <f>SUM(J51:L51)</f>
        <v>120</v>
      </c>
      <c r="J51" s="1067">
        <v>60</v>
      </c>
      <c r="K51" s="1068"/>
      <c r="L51" s="1068">
        <v>60</v>
      </c>
      <c r="M51" s="1069">
        <f>H51-I51</f>
        <v>135</v>
      </c>
      <c r="N51" s="975">
        <v>8</v>
      </c>
      <c r="O51" s="1063"/>
      <c r="P51" s="1070"/>
      <c r="Q51" s="1062"/>
      <c r="R51" s="1063"/>
      <c r="S51" s="1063"/>
      <c r="T51" s="1062"/>
      <c r="U51" s="1063"/>
      <c r="V51" s="1063"/>
      <c r="W51" s="1064"/>
      <c r="AM51" s="1414"/>
      <c r="AN51" s="1414">
        <f t="shared" si="0"/>
      </c>
      <c r="AO51" s="1414">
        <f t="shared" si="0"/>
      </c>
      <c r="AP51" s="1414">
        <f t="shared" si="0"/>
      </c>
      <c r="AQ51" s="1414">
        <f t="shared" si="3"/>
      </c>
      <c r="AR51" s="1414">
        <f t="shared" si="3"/>
      </c>
    </row>
    <row r="52" spans="1:44" s="913" customFormat="1" ht="15.75">
      <c r="A52" s="1103" t="s">
        <v>139</v>
      </c>
      <c r="B52" s="1244" t="s">
        <v>108</v>
      </c>
      <c r="C52" s="1198"/>
      <c r="D52" s="1198"/>
      <c r="E52" s="1198"/>
      <c r="F52" s="1198"/>
      <c r="G52" s="1245">
        <f>G53+G54</f>
        <v>3</v>
      </c>
      <c r="H52" s="1246">
        <f t="shared" si="5"/>
        <v>90</v>
      </c>
      <c r="I52" s="1055"/>
      <c r="J52" s="1055"/>
      <c r="K52" s="1056"/>
      <c r="L52" s="1056"/>
      <c r="M52" s="1069"/>
      <c r="N52" s="1246"/>
      <c r="O52" s="1198"/>
      <c r="P52" s="1070"/>
      <c r="Q52" s="1170"/>
      <c r="R52" s="1104"/>
      <c r="S52" s="1104"/>
      <c r="T52" s="1105"/>
      <c r="U52" s="1105"/>
      <c r="V52" s="1105"/>
      <c r="W52" s="1105"/>
      <c r="X52" s="1105"/>
      <c r="Y52" s="1105"/>
      <c r="AM52" s="1414">
        <f t="shared" si="0"/>
      </c>
      <c r="AN52" s="1414">
        <f t="shared" si="0"/>
      </c>
      <c r="AO52" s="1414" t="s">
        <v>274</v>
      </c>
      <c r="AP52" s="1414">
        <f t="shared" si="0"/>
      </c>
      <c r="AQ52" s="1414">
        <f t="shared" si="3"/>
      </c>
      <c r="AR52" s="1414">
        <f t="shared" si="3"/>
      </c>
    </row>
    <row r="53" spans="1:44" s="913" customFormat="1" ht="15.75">
      <c r="A53" s="1106"/>
      <c r="B53" s="955" t="s">
        <v>78</v>
      </c>
      <c r="C53" s="1197"/>
      <c r="D53" s="1197"/>
      <c r="E53" s="1197"/>
      <c r="F53" s="1197"/>
      <c r="G53" s="1243">
        <v>1.5</v>
      </c>
      <c r="H53" s="1246">
        <f t="shared" si="5"/>
        <v>45</v>
      </c>
      <c r="I53" s="1067"/>
      <c r="J53" s="1067"/>
      <c r="K53" s="1068"/>
      <c r="L53" s="1068"/>
      <c r="M53" s="1069"/>
      <c r="N53" s="1199"/>
      <c r="O53" s="1197"/>
      <c r="P53" s="1070"/>
      <c r="Q53" s="1174"/>
      <c r="R53" s="1107"/>
      <c r="S53" s="1107"/>
      <c r="T53" s="1105"/>
      <c r="U53" s="1105"/>
      <c r="V53" s="1105"/>
      <c r="W53" s="1105"/>
      <c r="X53" s="1105"/>
      <c r="Y53" s="1105"/>
      <c r="AM53" s="1414">
        <f t="shared" si="0"/>
      </c>
      <c r="AN53" s="1414">
        <f t="shared" si="0"/>
      </c>
      <c r="AO53" s="1414">
        <f t="shared" si="0"/>
      </c>
      <c r="AP53" s="1414">
        <f t="shared" si="0"/>
      </c>
      <c r="AQ53" s="1414">
        <f t="shared" si="3"/>
      </c>
      <c r="AR53" s="1414">
        <f t="shared" si="3"/>
      </c>
    </row>
    <row r="54" spans="1:44" s="913" customFormat="1" ht="15.75">
      <c r="A54" s="1106" t="s">
        <v>140</v>
      </c>
      <c r="B54" s="955" t="s">
        <v>79</v>
      </c>
      <c r="C54" s="1197"/>
      <c r="D54" s="1197" t="s">
        <v>253</v>
      </c>
      <c r="E54" s="1197"/>
      <c r="F54" s="1197"/>
      <c r="G54" s="1221">
        <v>1.5</v>
      </c>
      <c r="H54" s="1247">
        <f t="shared" si="5"/>
        <v>45</v>
      </c>
      <c r="I54" s="1071">
        <v>18</v>
      </c>
      <c r="J54" s="1071">
        <v>9</v>
      </c>
      <c r="K54" s="1072"/>
      <c r="L54" s="1072">
        <v>9</v>
      </c>
      <c r="M54" s="974">
        <f>H54-I54</f>
        <v>27</v>
      </c>
      <c r="N54" s="1248"/>
      <c r="O54" s="969"/>
      <c r="P54" s="1142">
        <v>2</v>
      </c>
      <c r="Q54" s="1249"/>
      <c r="R54" s="1097"/>
      <c r="S54" s="1108"/>
      <c r="T54" s="1105"/>
      <c r="U54" s="1105"/>
      <c r="V54" s="1105"/>
      <c r="W54" s="1105"/>
      <c r="X54" s="1105"/>
      <c r="Y54" s="1105"/>
      <c r="AM54" s="1414">
        <f t="shared" si="0"/>
      </c>
      <c r="AN54" s="1414">
        <f t="shared" si="0"/>
      </c>
      <c r="AO54" s="1414" t="str">
        <f t="shared" si="0"/>
        <v>так</v>
      </c>
      <c r="AP54" s="1414">
        <f t="shared" si="0"/>
      </c>
      <c r="AQ54" s="1414">
        <f t="shared" si="3"/>
      </c>
      <c r="AR54" s="1414">
        <f t="shared" si="3"/>
      </c>
    </row>
    <row r="55" spans="1:44" s="913" customFormat="1" ht="19.5" customHeight="1">
      <c r="A55" s="945" t="s">
        <v>141</v>
      </c>
      <c r="B55" s="955" t="s">
        <v>96</v>
      </c>
      <c r="C55" s="1068" t="s">
        <v>253</v>
      </c>
      <c r="D55" s="1065"/>
      <c r="E55" s="1065"/>
      <c r="F55" s="976"/>
      <c r="G55" s="1222">
        <v>5</v>
      </c>
      <c r="H55" s="957">
        <f t="shared" si="5"/>
        <v>150</v>
      </c>
      <c r="I55" s="1067">
        <v>63</v>
      </c>
      <c r="J55" s="1067">
        <v>36</v>
      </c>
      <c r="K55" s="1068"/>
      <c r="L55" s="1068">
        <v>27</v>
      </c>
      <c r="M55" s="1069">
        <f>H55-I55</f>
        <v>87</v>
      </c>
      <c r="N55" s="1062"/>
      <c r="O55" s="1131"/>
      <c r="P55" s="1143">
        <v>7</v>
      </c>
      <c r="Q55" s="1096"/>
      <c r="R55" s="1089"/>
      <c r="S55" s="1089"/>
      <c r="T55" s="979"/>
      <c r="U55" s="957"/>
      <c r="V55" s="1093"/>
      <c r="W55" s="979"/>
      <c r="X55" s="957"/>
      <c r="Y55" s="1093"/>
      <c r="AM55" s="1414">
        <f t="shared" si="0"/>
      </c>
      <c r="AN55" s="1414">
        <f t="shared" si="0"/>
      </c>
      <c r="AO55" s="1414" t="str">
        <f t="shared" si="0"/>
        <v>так</v>
      </c>
      <c r="AP55" s="1414">
        <f t="shared" si="0"/>
      </c>
      <c r="AQ55" s="1414">
        <f t="shared" si="3"/>
      </c>
      <c r="AR55" s="1414">
        <f t="shared" si="3"/>
      </c>
    </row>
    <row r="56" spans="1:44" s="1274" customFormat="1" ht="15.75">
      <c r="A56" s="945" t="s">
        <v>142</v>
      </c>
      <c r="B56" s="955" t="s">
        <v>83</v>
      </c>
      <c r="C56" s="1068"/>
      <c r="D56" s="1065" t="s">
        <v>252</v>
      </c>
      <c r="E56" s="1065"/>
      <c r="F56" s="1066"/>
      <c r="G56" s="1143">
        <v>3</v>
      </c>
      <c r="H56" s="1079">
        <f t="shared" si="5"/>
        <v>90</v>
      </c>
      <c r="I56" s="1100">
        <f>J56+K56+L56</f>
        <v>30</v>
      </c>
      <c r="J56" s="1100">
        <v>10</v>
      </c>
      <c r="K56" s="1100">
        <v>20</v>
      </c>
      <c r="L56" s="1342"/>
      <c r="M56" s="1343">
        <f>H56-I56</f>
        <v>60</v>
      </c>
      <c r="N56" s="1132"/>
      <c r="O56" s="966">
        <v>3</v>
      </c>
      <c r="P56" s="1142"/>
      <c r="Q56" s="1132"/>
      <c r="R56" s="966"/>
      <c r="S56" s="966"/>
      <c r="T56" s="1269"/>
      <c r="U56" s="1270"/>
      <c r="V56" s="1271"/>
      <c r="W56" s="1269"/>
      <c r="X56" s="1270"/>
      <c r="Y56" s="1271"/>
      <c r="AM56" s="1414">
        <f t="shared" si="0"/>
      </c>
      <c r="AN56" s="1414" t="str">
        <f t="shared" si="0"/>
        <v>так</v>
      </c>
      <c r="AO56" s="1414">
        <f t="shared" si="0"/>
      </c>
      <c r="AP56" s="1414">
        <f t="shared" si="0"/>
      </c>
      <c r="AQ56" s="1414">
        <f t="shared" si="3"/>
      </c>
      <c r="AR56" s="1414">
        <f t="shared" si="3"/>
      </c>
    </row>
    <row r="57" spans="1:44" s="913" customFormat="1" ht="18.75" customHeight="1">
      <c r="A57" s="931" t="s">
        <v>168</v>
      </c>
      <c r="B57" s="1244" t="s">
        <v>84</v>
      </c>
      <c r="C57" s="1052"/>
      <c r="D57" s="1052"/>
      <c r="E57" s="1052"/>
      <c r="F57" s="1053"/>
      <c r="G57" s="1241">
        <f>G58+G59</f>
        <v>6</v>
      </c>
      <c r="H57" s="1054">
        <f t="shared" si="5"/>
        <v>180</v>
      </c>
      <c r="I57" s="935"/>
      <c r="J57" s="1055"/>
      <c r="K57" s="1056"/>
      <c r="L57" s="1250"/>
      <c r="M57" s="1069"/>
      <c r="N57" s="1062"/>
      <c r="O57" s="1063"/>
      <c r="P57" s="1070"/>
      <c r="Q57" s="1062"/>
      <c r="R57" s="1063"/>
      <c r="S57" s="1063"/>
      <c r="T57" s="1061"/>
      <c r="U57" s="1059"/>
      <c r="V57" s="1060"/>
      <c r="W57" s="1061">
        <v>4</v>
      </c>
      <c r="X57" s="1059"/>
      <c r="Y57" s="1060"/>
      <c r="AM57" s="1414">
        <f t="shared" si="0"/>
      </c>
      <c r="AN57" s="1414" t="s">
        <v>274</v>
      </c>
      <c r="AO57" s="1414">
        <f t="shared" si="0"/>
      </c>
      <c r="AP57" s="1414">
        <f t="shared" si="0"/>
      </c>
      <c r="AQ57" s="1414">
        <f t="shared" si="3"/>
      </c>
      <c r="AR57" s="1414">
        <f t="shared" si="3"/>
      </c>
    </row>
    <row r="58" spans="1:44" s="913" customFormat="1" ht="16.5" customHeight="1">
      <c r="A58" s="945"/>
      <c r="B58" s="955" t="s">
        <v>78</v>
      </c>
      <c r="C58" s="1065"/>
      <c r="D58" s="1065"/>
      <c r="E58" s="1065"/>
      <c r="F58" s="1066"/>
      <c r="G58" s="1102">
        <v>1.5</v>
      </c>
      <c r="H58" s="1054">
        <f t="shared" si="5"/>
        <v>45</v>
      </c>
      <c r="I58" s="957"/>
      <c r="J58" s="1067"/>
      <c r="K58" s="1068"/>
      <c r="L58" s="1138"/>
      <c r="M58" s="1069"/>
      <c r="N58" s="1062"/>
      <c r="O58" s="1063"/>
      <c r="P58" s="1070"/>
      <c r="Q58" s="1062"/>
      <c r="R58" s="1063"/>
      <c r="S58" s="1063"/>
      <c r="T58" s="1061"/>
      <c r="U58" s="1059"/>
      <c r="V58" s="1060"/>
      <c r="W58" s="1061"/>
      <c r="X58" s="1059"/>
      <c r="Y58" s="1060"/>
      <c r="AM58" s="1414">
        <f t="shared" si="0"/>
      </c>
      <c r="AN58" s="1414">
        <f t="shared" si="0"/>
      </c>
      <c r="AO58" s="1414">
        <f t="shared" si="0"/>
      </c>
      <c r="AP58" s="1414">
        <f t="shared" si="0"/>
      </c>
      <c r="AQ58" s="1414">
        <f t="shared" si="3"/>
      </c>
      <c r="AR58" s="1414">
        <f t="shared" si="3"/>
      </c>
    </row>
    <row r="59" spans="1:44" s="913" customFormat="1" ht="17.25" customHeight="1">
      <c r="A59" s="945" t="s">
        <v>169</v>
      </c>
      <c r="B59" s="967" t="s">
        <v>79</v>
      </c>
      <c r="C59" s="1065" t="s">
        <v>252</v>
      </c>
      <c r="D59" s="1065"/>
      <c r="E59" s="1065"/>
      <c r="F59" s="1066"/>
      <c r="G59" s="947">
        <v>4.5</v>
      </c>
      <c r="H59" s="1079">
        <f t="shared" si="5"/>
        <v>135</v>
      </c>
      <c r="I59" s="290">
        <f>J59+K59+L59</f>
        <v>63</v>
      </c>
      <c r="J59" s="1071">
        <v>36</v>
      </c>
      <c r="K59" s="1072"/>
      <c r="L59" s="1251">
        <v>27</v>
      </c>
      <c r="M59" s="974">
        <f>H59-I59</f>
        <v>72</v>
      </c>
      <c r="N59" s="1132"/>
      <c r="O59" s="966">
        <v>7</v>
      </c>
      <c r="P59" s="1142"/>
      <c r="Q59" s="1132"/>
      <c r="R59" s="966"/>
      <c r="S59" s="966"/>
      <c r="T59" s="1061"/>
      <c r="U59" s="1059"/>
      <c r="V59" s="1060"/>
      <c r="W59" s="1061"/>
      <c r="X59" s="1059"/>
      <c r="Y59" s="1060"/>
      <c r="AM59" s="1414">
        <f t="shared" si="0"/>
      </c>
      <c r="AN59" s="1414" t="str">
        <f t="shared" si="0"/>
        <v>так</v>
      </c>
      <c r="AO59" s="1414">
        <f t="shared" si="0"/>
      </c>
      <c r="AP59" s="1414">
        <f t="shared" si="0"/>
      </c>
      <c r="AQ59" s="1414">
        <f t="shared" si="3"/>
      </c>
      <c r="AR59" s="1414">
        <f t="shared" si="3"/>
      </c>
    </row>
    <row r="60" spans="1:44" s="1274" customFormat="1" ht="15.75">
      <c r="A60" s="945" t="s">
        <v>172</v>
      </c>
      <c r="B60" s="1109" t="s">
        <v>167</v>
      </c>
      <c r="C60" s="1065"/>
      <c r="D60" s="1065"/>
      <c r="E60" s="1065"/>
      <c r="F60" s="1066"/>
      <c r="G60" s="1102">
        <v>3.5</v>
      </c>
      <c r="H60" s="1054">
        <f t="shared" si="5"/>
        <v>105</v>
      </c>
      <c r="I60" s="957"/>
      <c r="J60" s="1067"/>
      <c r="K60" s="1068"/>
      <c r="L60" s="1068"/>
      <c r="M60" s="1069"/>
      <c r="N60" s="975"/>
      <c r="O60" s="1063"/>
      <c r="P60" s="1070"/>
      <c r="Q60" s="1062"/>
      <c r="R60" s="1063"/>
      <c r="S60" s="1063"/>
      <c r="T60" s="1272"/>
      <c r="U60" s="1273"/>
      <c r="V60" s="1273"/>
      <c r="W60" s="1275"/>
      <c r="AM60" s="1414">
        <f t="shared" si="0"/>
      </c>
      <c r="AN60" s="1414" t="s">
        <v>274</v>
      </c>
      <c r="AO60" s="1414">
        <f t="shared" si="0"/>
      </c>
      <c r="AP60" s="1414">
        <f t="shared" si="0"/>
      </c>
      <c r="AQ60" s="1414">
        <f t="shared" si="3"/>
      </c>
      <c r="AR60" s="1414">
        <f t="shared" si="3"/>
      </c>
    </row>
    <row r="61" spans="1:44" s="1274" customFormat="1" ht="15.75">
      <c r="A61" s="945"/>
      <c r="B61" s="955" t="s">
        <v>78</v>
      </c>
      <c r="C61" s="1065"/>
      <c r="D61" s="1065"/>
      <c r="E61" s="1065"/>
      <c r="F61" s="1066"/>
      <c r="G61" s="1344">
        <v>0.5</v>
      </c>
      <c r="H61" s="1054">
        <f t="shared" si="5"/>
        <v>15</v>
      </c>
      <c r="I61" s="957"/>
      <c r="J61" s="1067"/>
      <c r="K61" s="1068"/>
      <c r="L61" s="1068"/>
      <c r="M61" s="1069"/>
      <c r="N61" s="975"/>
      <c r="O61" s="1063"/>
      <c r="P61" s="1070"/>
      <c r="Q61" s="1062"/>
      <c r="R61" s="1063"/>
      <c r="S61" s="1063"/>
      <c r="T61" s="1272"/>
      <c r="U61" s="1273"/>
      <c r="V61" s="1273"/>
      <c r="W61" s="1275"/>
      <c r="AM61" s="1414">
        <f t="shared" si="0"/>
      </c>
      <c r="AN61" s="1414">
        <f t="shared" si="0"/>
      </c>
      <c r="AO61" s="1414">
        <f t="shared" si="0"/>
      </c>
      <c r="AP61" s="1414">
        <f t="shared" si="0"/>
      </c>
      <c r="AQ61" s="1414">
        <f t="shared" si="3"/>
      </c>
      <c r="AR61" s="1414">
        <f t="shared" si="3"/>
      </c>
    </row>
    <row r="62" spans="1:44" s="1274" customFormat="1" ht="15.75">
      <c r="A62" s="945" t="s">
        <v>173</v>
      </c>
      <c r="B62" s="1345" t="s">
        <v>79</v>
      </c>
      <c r="C62" s="1068"/>
      <c r="D62" s="1065" t="s">
        <v>252</v>
      </c>
      <c r="E62" s="1065"/>
      <c r="F62" s="1066"/>
      <c r="G62" s="1346">
        <v>3</v>
      </c>
      <c r="H62" s="1079">
        <f t="shared" si="5"/>
        <v>90</v>
      </c>
      <c r="I62" s="291">
        <f>SUM(J62:L62)</f>
        <v>36</v>
      </c>
      <c r="J62" s="1071">
        <v>18</v>
      </c>
      <c r="K62" s="1072"/>
      <c r="L62" s="1072">
        <v>18</v>
      </c>
      <c r="M62" s="974">
        <f>H62-I62</f>
        <v>54</v>
      </c>
      <c r="N62" s="1080"/>
      <c r="O62" s="966">
        <v>4</v>
      </c>
      <c r="P62" s="1070"/>
      <c r="Q62" s="1062"/>
      <c r="R62" s="1063"/>
      <c r="S62" s="1063"/>
      <c r="T62" s="1272"/>
      <c r="U62" s="1273"/>
      <c r="V62" s="1273"/>
      <c r="W62" s="1275"/>
      <c r="AM62" s="1414">
        <f t="shared" si="0"/>
      </c>
      <c r="AN62" s="1414" t="str">
        <f t="shared" si="0"/>
        <v>так</v>
      </c>
      <c r="AO62" s="1414">
        <f t="shared" si="0"/>
      </c>
      <c r="AP62" s="1414">
        <f t="shared" si="0"/>
      </c>
      <c r="AQ62" s="1414">
        <f t="shared" si="3"/>
      </c>
      <c r="AR62" s="1414">
        <f t="shared" si="3"/>
      </c>
    </row>
    <row r="63" spans="1:44" s="913" customFormat="1" ht="14.25" customHeight="1">
      <c r="A63" s="945" t="s">
        <v>176</v>
      </c>
      <c r="B63" s="1109" t="s">
        <v>85</v>
      </c>
      <c r="C63" s="1065"/>
      <c r="D63" s="1065"/>
      <c r="E63" s="1065"/>
      <c r="F63" s="1066"/>
      <c r="G63" s="1252">
        <f>G65+G64</f>
        <v>12</v>
      </c>
      <c r="H63" s="1054">
        <f t="shared" si="5"/>
        <v>360</v>
      </c>
      <c r="I63" s="957"/>
      <c r="J63" s="1067"/>
      <c r="K63" s="1068"/>
      <c r="L63" s="1138"/>
      <c r="M63" s="1069"/>
      <c r="N63" s="1062"/>
      <c r="O63" s="1063"/>
      <c r="P63" s="1070"/>
      <c r="Q63" s="1062"/>
      <c r="R63" s="1063"/>
      <c r="S63" s="1063"/>
      <c r="T63" s="1110"/>
      <c r="U63" s="1110"/>
      <c r="V63" s="1110"/>
      <c r="W63" s="1110"/>
      <c r="X63" s="1111"/>
      <c r="Y63" s="1111"/>
      <c r="AM63" s="1414" t="s">
        <v>274</v>
      </c>
      <c r="AN63" s="1414">
        <f t="shared" si="0"/>
      </c>
      <c r="AO63" s="1414">
        <f t="shared" si="0"/>
      </c>
      <c r="AP63" s="1414">
        <f t="shared" si="0"/>
      </c>
      <c r="AQ63" s="1414">
        <f t="shared" si="3"/>
      </c>
      <c r="AR63" s="1414">
        <f t="shared" si="3"/>
      </c>
    </row>
    <row r="64" spans="1:44" s="913" customFormat="1" ht="18.75" customHeight="1">
      <c r="A64" s="945"/>
      <c r="B64" s="955" t="s">
        <v>78</v>
      </c>
      <c r="C64" s="1065"/>
      <c r="D64" s="1065"/>
      <c r="E64" s="1065"/>
      <c r="F64" s="1066"/>
      <c r="G64" s="1241">
        <v>5</v>
      </c>
      <c r="H64" s="1054">
        <f t="shared" si="5"/>
        <v>150</v>
      </c>
      <c r="I64" s="957"/>
      <c r="J64" s="1067"/>
      <c r="K64" s="1068"/>
      <c r="L64" s="1068"/>
      <c r="M64" s="1057"/>
      <c r="N64" s="1061"/>
      <c r="O64" s="1059"/>
      <c r="P64" s="1060"/>
      <c r="Q64" s="1061"/>
      <c r="R64" s="1059"/>
      <c r="S64" s="1059"/>
      <c r="T64" s="1110"/>
      <c r="U64" s="1112"/>
      <c r="V64" s="1112"/>
      <c r="W64" s="1110"/>
      <c r="X64" s="1111"/>
      <c r="Y64" s="1111"/>
      <c r="AM64" s="1414">
        <f t="shared" si="0"/>
      </c>
      <c r="AN64" s="1414">
        <f t="shared" si="0"/>
      </c>
      <c r="AO64" s="1414">
        <f t="shared" si="0"/>
      </c>
      <c r="AP64" s="1414">
        <f t="shared" si="0"/>
      </c>
      <c r="AQ64" s="1414">
        <f t="shared" si="3"/>
      </c>
      <c r="AR64" s="1414">
        <f t="shared" si="3"/>
      </c>
    </row>
    <row r="65" spans="1:44" s="913" customFormat="1" ht="18.75" customHeight="1" thickBot="1">
      <c r="A65" s="1113" t="s">
        <v>177</v>
      </c>
      <c r="B65" s="983" t="s">
        <v>79</v>
      </c>
      <c r="C65" s="1114" t="s">
        <v>80</v>
      </c>
      <c r="D65" s="1114"/>
      <c r="E65" s="1114"/>
      <c r="F65" s="1115"/>
      <c r="G65" s="1253">
        <v>7</v>
      </c>
      <c r="H65" s="1116">
        <f t="shared" si="5"/>
        <v>210</v>
      </c>
      <c r="I65" s="985">
        <v>75</v>
      </c>
      <c r="J65" s="985">
        <v>45</v>
      </c>
      <c r="K65" s="985">
        <v>15</v>
      </c>
      <c r="L65" s="985">
        <v>15</v>
      </c>
      <c r="M65" s="1141">
        <f>H65-I65</f>
        <v>135</v>
      </c>
      <c r="N65" s="1117">
        <v>5</v>
      </c>
      <c r="O65" s="1118"/>
      <c r="P65" s="1119"/>
      <c r="Q65" s="1117"/>
      <c r="R65" s="1118"/>
      <c r="S65" s="1118"/>
      <c r="T65" s="1110"/>
      <c r="U65" s="1112"/>
      <c r="V65" s="1112"/>
      <c r="W65" s="1110"/>
      <c r="X65" s="1111"/>
      <c r="Y65" s="1111"/>
      <c r="AM65" s="1414" t="str">
        <f t="shared" si="0"/>
        <v>так</v>
      </c>
      <c r="AN65" s="1414">
        <f t="shared" si="0"/>
      </c>
      <c r="AO65" s="1414">
        <f t="shared" si="0"/>
      </c>
      <c r="AP65" s="1414">
        <f t="shared" si="0"/>
      </c>
      <c r="AQ65" s="1414">
        <f t="shared" si="3"/>
      </c>
      <c r="AR65" s="1414">
        <f t="shared" si="3"/>
      </c>
    </row>
    <row r="66" spans="1:44" s="913" customFormat="1" ht="18.75" customHeight="1" thickBot="1">
      <c r="A66" s="1842" t="s">
        <v>131</v>
      </c>
      <c r="B66" s="1843"/>
      <c r="C66" s="1120"/>
      <c r="D66" s="1120"/>
      <c r="E66" s="1120"/>
      <c r="F66" s="1121"/>
      <c r="G66" s="1254">
        <f>G33+G39+G43+G46+G40+G36+G60+G52+G56+G57+G63+G55</f>
        <v>69.5</v>
      </c>
      <c r="H66" s="1254">
        <f>H33+H39+H43+H46+H40+H36+H60+H52+H56+H57+H63+H55</f>
        <v>2085</v>
      </c>
      <c r="I66" s="1255"/>
      <c r="J66" s="1255"/>
      <c r="K66" s="1255"/>
      <c r="L66" s="1255"/>
      <c r="M66" s="1255"/>
      <c r="N66" s="1122">
        <f>N35+N42+N45+N50+N40+N38+N62+N77+N54+N56+N59+N65</f>
        <v>20</v>
      </c>
      <c r="O66" s="1123">
        <f>SUM(O36:O65)</f>
        <v>14</v>
      </c>
      <c r="P66" s="1123">
        <f>SUM(P39:P65)</f>
        <v>9</v>
      </c>
      <c r="Q66" s="1123">
        <v>0</v>
      </c>
      <c r="R66" s="1123">
        <v>2</v>
      </c>
      <c r="S66" s="1124">
        <v>0</v>
      </c>
      <c r="T66" s="1110"/>
      <c r="U66" s="1112"/>
      <c r="V66" s="1112"/>
      <c r="W66" s="1110"/>
      <c r="X66" s="1111"/>
      <c r="Y66" s="1111"/>
      <c r="AM66" s="1414"/>
      <c r="AN66" s="1414"/>
      <c r="AO66" s="1414"/>
      <c r="AP66" s="1414">
        <f t="shared" si="0"/>
      </c>
      <c r="AQ66" s="1414"/>
      <c r="AR66" s="1414">
        <f t="shared" si="3"/>
      </c>
    </row>
    <row r="67" spans="1:44" s="913" customFormat="1" ht="18.75" customHeight="1">
      <c r="A67" s="1844" t="s">
        <v>132</v>
      </c>
      <c r="B67" s="1845"/>
      <c r="C67" s="1125"/>
      <c r="D67" s="1125"/>
      <c r="E67" s="1125"/>
      <c r="F67" s="1126"/>
      <c r="G67" s="1256">
        <f aca="true" t="shared" si="6" ref="G67:M67">G35+G38+G45+G50+G42+G62+G55+G56+G59+G65+G54</f>
        <v>43.5</v>
      </c>
      <c r="H67" s="1256">
        <f t="shared" si="6"/>
        <v>1305</v>
      </c>
      <c r="I67" s="1256">
        <f t="shared" si="6"/>
        <v>527</v>
      </c>
      <c r="J67" s="1256">
        <f t="shared" si="6"/>
        <v>246</v>
      </c>
      <c r="K67" s="1256">
        <f t="shared" si="6"/>
        <v>89</v>
      </c>
      <c r="L67" s="1256">
        <f t="shared" si="6"/>
        <v>192</v>
      </c>
      <c r="M67" s="1256">
        <f t="shared" si="6"/>
        <v>778</v>
      </c>
      <c r="N67" s="1127"/>
      <c r="O67" s="1127"/>
      <c r="P67" s="1127"/>
      <c r="Q67" s="1127"/>
      <c r="R67" s="1127"/>
      <c r="S67" s="1127"/>
      <c r="T67" s="1110"/>
      <c r="U67" s="1112"/>
      <c r="V67" s="1112"/>
      <c r="W67" s="1110"/>
      <c r="X67" s="1111"/>
      <c r="Y67" s="1111"/>
      <c r="AM67" s="1414">
        <f t="shared" si="0"/>
      </c>
      <c r="AN67" s="1414">
        <f t="shared" si="0"/>
      </c>
      <c r="AO67" s="1414">
        <f t="shared" si="0"/>
      </c>
      <c r="AP67" s="1414">
        <f t="shared" si="0"/>
      </c>
      <c r="AQ67" s="1414">
        <f t="shared" si="3"/>
      </c>
      <c r="AR67" s="1414">
        <f t="shared" si="3"/>
      </c>
    </row>
    <row r="68" spans="1:44" s="913" customFormat="1" ht="18.75" customHeight="1" thickBot="1">
      <c r="A68" s="1846" t="s">
        <v>151</v>
      </c>
      <c r="B68" s="1846"/>
      <c r="C68" s="1128"/>
      <c r="D68" s="1128"/>
      <c r="E68" s="1128"/>
      <c r="F68" s="1129"/>
      <c r="G68" s="1257">
        <f>G34+G39+G44+G47+G49+G53+G37+G61+G58+G64+G41</f>
        <v>26</v>
      </c>
      <c r="H68" s="1257">
        <f>H34+H39+H44+H47+H49+H53+H37+H61+H58+H64+H41</f>
        <v>780</v>
      </c>
      <c r="I68" s="1258"/>
      <c r="J68" s="1258"/>
      <c r="K68" s="1258"/>
      <c r="L68" s="1258"/>
      <c r="M68" s="1258"/>
      <c r="N68" s="1130"/>
      <c r="O68" s="1130"/>
      <c r="P68" s="1130"/>
      <c r="Q68" s="1130"/>
      <c r="R68" s="1130"/>
      <c r="S68" s="1130"/>
      <c r="T68" s="1110"/>
      <c r="U68" s="1112"/>
      <c r="V68" s="1112"/>
      <c r="W68" s="1110"/>
      <c r="X68" s="1111"/>
      <c r="Y68" s="1111"/>
      <c r="AM68" s="1414">
        <f t="shared" si="0"/>
      </c>
      <c r="AN68" s="1414">
        <f t="shared" si="0"/>
      </c>
      <c r="AO68" s="1414">
        <f t="shared" si="0"/>
      </c>
      <c r="AP68" s="1414">
        <f t="shared" si="0"/>
      </c>
      <c r="AQ68" s="1414">
        <f t="shared" si="3"/>
      </c>
      <c r="AR68" s="1414">
        <f t="shared" si="3"/>
      </c>
    </row>
    <row r="69" spans="1:44" s="913" customFormat="1" ht="18" customHeight="1" thickBot="1">
      <c r="A69" s="1833" t="s">
        <v>174</v>
      </c>
      <c r="B69" s="1833"/>
      <c r="C69" s="1833"/>
      <c r="D69" s="1833"/>
      <c r="E69" s="1833"/>
      <c r="F69" s="1833"/>
      <c r="G69" s="1833"/>
      <c r="H69" s="1833"/>
      <c r="I69" s="1833"/>
      <c r="J69" s="1833"/>
      <c r="K69" s="1833"/>
      <c r="L69" s="1833"/>
      <c r="M69" s="1833"/>
      <c r="N69" s="1833"/>
      <c r="O69" s="1833"/>
      <c r="P69" s="1833"/>
      <c r="Q69" s="1833"/>
      <c r="R69" s="1833"/>
      <c r="S69" s="1847"/>
      <c r="T69" s="1095"/>
      <c r="U69" s="1095"/>
      <c r="V69" s="1095"/>
      <c r="W69" s="1095"/>
      <c r="X69" s="1095"/>
      <c r="Y69" s="1095"/>
      <c r="AM69" s="1414">
        <f t="shared" si="0"/>
      </c>
      <c r="AN69" s="1414">
        <f t="shared" si="0"/>
      </c>
      <c r="AO69" s="1414">
        <f t="shared" si="0"/>
      </c>
      <c r="AP69" s="1414">
        <f t="shared" si="0"/>
      </c>
      <c r="AQ69" s="1414">
        <f t="shared" si="3"/>
      </c>
      <c r="AR69" s="1414">
        <f t="shared" si="3"/>
      </c>
    </row>
    <row r="70" spans="1:44" s="1274" customFormat="1" ht="17.25" customHeight="1">
      <c r="A70" s="945" t="s">
        <v>143</v>
      </c>
      <c r="B70" s="961" t="s">
        <v>92</v>
      </c>
      <c r="C70" s="1068"/>
      <c r="D70" s="1065"/>
      <c r="E70" s="1065"/>
      <c r="F70" s="1066"/>
      <c r="G70" s="977">
        <f>G71+G72</f>
        <v>9</v>
      </c>
      <c r="H70" s="957">
        <f aca="true" t="shared" si="7" ref="H70:H88">G70*30</f>
        <v>270</v>
      </c>
      <c r="I70" s="1067"/>
      <c r="J70" s="1067"/>
      <c r="K70" s="1068"/>
      <c r="L70" s="1068"/>
      <c r="M70" s="1069"/>
      <c r="N70" s="1062"/>
      <c r="O70" s="1131"/>
      <c r="P70" s="1347"/>
      <c r="Q70" s="1096"/>
      <c r="R70" s="1089"/>
      <c r="S70" s="1348"/>
      <c r="T70" s="1277"/>
      <c r="U70" s="1277"/>
      <c r="V70" s="1277"/>
      <c r="W70" s="1277"/>
      <c r="X70" s="1277"/>
      <c r="Y70" s="1277"/>
      <c r="Z70" s="1278"/>
      <c r="AA70" s="1278"/>
      <c r="AB70" s="1278"/>
      <c r="AM70" s="1414">
        <f t="shared" si="0"/>
      </c>
      <c r="AN70" s="1414" t="s">
        <v>274</v>
      </c>
      <c r="AO70" s="1414">
        <f t="shared" si="0"/>
      </c>
      <c r="AP70" s="1414">
        <f t="shared" si="0"/>
      </c>
      <c r="AQ70" s="1414">
        <f t="shared" si="3"/>
      </c>
      <c r="AR70" s="1414">
        <f t="shared" si="3"/>
      </c>
    </row>
    <row r="71" spans="1:44" s="1274" customFormat="1" ht="15.75" customHeight="1" thickBot="1">
      <c r="A71" s="945"/>
      <c r="B71" s="955" t="s">
        <v>78</v>
      </c>
      <c r="C71" s="1068"/>
      <c r="D71" s="1065"/>
      <c r="E71" s="1065"/>
      <c r="F71" s="1066"/>
      <c r="G71" s="977">
        <v>3</v>
      </c>
      <c r="H71" s="957">
        <f t="shared" si="7"/>
        <v>90</v>
      </c>
      <c r="I71" s="1067"/>
      <c r="J71" s="1067"/>
      <c r="K71" s="1068"/>
      <c r="L71" s="1068"/>
      <c r="M71" s="1069"/>
      <c r="N71" s="1062"/>
      <c r="O71" s="1131"/>
      <c r="P71" s="1347"/>
      <c r="Q71" s="1096"/>
      <c r="R71" s="1089"/>
      <c r="S71" s="1348"/>
      <c r="T71" s="1279"/>
      <c r="U71" s="1279"/>
      <c r="V71" s="1279"/>
      <c r="W71" s="1279"/>
      <c r="X71" s="1279"/>
      <c r="Y71" s="1280"/>
      <c r="Z71" s="1278"/>
      <c r="AA71" s="1278"/>
      <c r="AB71" s="1278"/>
      <c r="AM71" s="1414">
        <f t="shared" si="0"/>
      </c>
      <c r="AN71" s="1414">
        <f t="shared" si="0"/>
      </c>
      <c r="AO71" s="1414">
        <f t="shared" si="0"/>
      </c>
      <c r="AP71" s="1414">
        <f t="shared" si="0"/>
      </c>
      <c r="AQ71" s="1414">
        <f t="shared" si="3"/>
      </c>
      <c r="AR71" s="1414">
        <f t="shared" si="3"/>
      </c>
    </row>
    <row r="72" spans="1:44" s="1276" customFormat="1" ht="15.75" customHeight="1" thickBot="1">
      <c r="A72" s="962" t="s">
        <v>144</v>
      </c>
      <c r="B72" s="967" t="s">
        <v>79</v>
      </c>
      <c r="C72" s="1072"/>
      <c r="D72" s="1349"/>
      <c r="E72" s="1349"/>
      <c r="F72" s="1350"/>
      <c r="G72" s="1242">
        <v>6</v>
      </c>
      <c r="H72" s="291">
        <f t="shared" si="7"/>
        <v>180</v>
      </c>
      <c r="I72" s="1071">
        <v>72</v>
      </c>
      <c r="J72" s="1071">
        <v>36</v>
      </c>
      <c r="K72" s="1072">
        <v>18</v>
      </c>
      <c r="L72" s="1072">
        <v>18</v>
      </c>
      <c r="M72" s="974">
        <f>H72-I72</f>
        <v>108</v>
      </c>
      <c r="N72" s="1132"/>
      <c r="O72" s="300"/>
      <c r="P72" s="1351"/>
      <c r="Q72" s="1099"/>
      <c r="R72" s="1101"/>
      <c r="S72" s="1352"/>
      <c r="T72" s="1281"/>
      <c r="U72" s="1281"/>
      <c r="V72" s="1281"/>
      <c r="W72" s="1281"/>
      <c r="X72" s="1281"/>
      <c r="Y72" s="1282"/>
      <c r="Z72" s="1283"/>
      <c r="AA72" s="1274" t="s">
        <v>57</v>
      </c>
      <c r="AB72" s="1283">
        <f>G73+G74+G80+G84+G85+G89</f>
        <v>21</v>
      </c>
      <c r="AM72" s="1414">
        <f t="shared" si="0"/>
      </c>
      <c r="AN72" s="1414">
        <f t="shared" si="0"/>
      </c>
      <c r="AO72" s="1414">
        <f t="shared" si="0"/>
      </c>
      <c r="AP72" s="1414">
        <f t="shared" si="0"/>
      </c>
      <c r="AQ72" s="1414">
        <f t="shared" si="3"/>
      </c>
      <c r="AR72" s="1414">
        <f t="shared" si="3"/>
      </c>
    </row>
    <row r="73" spans="1:44" s="1274" customFormat="1" ht="19.5" customHeight="1" thickBot="1">
      <c r="A73" s="945" t="s">
        <v>145</v>
      </c>
      <c r="B73" s="1097" t="s">
        <v>79</v>
      </c>
      <c r="C73" s="1068" t="s">
        <v>252</v>
      </c>
      <c r="D73" s="1065"/>
      <c r="E73" s="1065"/>
      <c r="F73" s="1066"/>
      <c r="G73" s="977">
        <v>5</v>
      </c>
      <c r="H73" s="957">
        <f t="shared" si="7"/>
        <v>150</v>
      </c>
      <c r="I73" s="1067">
        <v>54</v>
      </c>
      <c r="J73" s="1067">
        <v>36</v>
      </c>
      <c r="K73" s="1068">
        <v>18</v>
      </c>
      <c r="L73" s="1068"/>
      <c r="M73" s="1069">
        <f>H73-I73</f>
        <v>96</v>
      </c>
      <c r="N73" s="1062"/>
      <c r="O73" s="1131">
        <v>6</v>
      </c>
      <c r="P73" s="1347"/>
      <c r="Q73" s="1096"/>
      <c r="R73" s="1089"/>
      <c r="S73" s="1348"/>
      <c r="T73" s="1284"/>
      <c r="U73" s="1284"/>
      <c r="V73" s="1284"/>
      <c r="W73" s="1284"/>
      <c r="X73" s="1284"/>
      <c r="Y73" s="1285"/>
      <c r="Z73" s="1278"/>
      <c r="AA73" s="1274" t="s">
        <v>58</v>
      </c>
      <c r="AB73" s="1278">
        <f>G77+G90+G91+G95+G96</f>
        <v>15</v>
      </c>
      <c r="AM73" s="1414">
        <f t="shared" si="0"/>
      </c>
      <c r="AN73" s="1414" t="str">
        <f t="shared" si="0"/>
        <v>так</v>
      </c>
      <c r="AO73" s="1414">
        <f t="shared" si="0"/>
      </c>
      <c r="AP73" s="1414">
        <f t="shared" si="0"/>
      </c>
      <c r="AQ73" s="1414">
        <f t="shared" si="3"/>
      </c>
      <c r="AR73" s="1414">
        <f t="shared" si="3"/>
      </c>
    </row>
    <row r="74" spans="1:44" s="1274" customFormat="1" ht="17.25" customHeight="1" thickBot="1">
      <c r="A74" s="945" t="s">
        <v>146</v>
      </c>
      <c r="B74" s="961" t="s">
        <v>261</v>
      </c>
      <c r="C74" s="1065"/>
      <c r="D74" s="1068"/>
      <c r="E74" s="1068"/>
      <c r="F74" s="1066" t="s">
        <v>253</v>
      </c>
      <c r="G74" s="977">
        <v>1</v>
      </c>
      <c r="H74" s="957">
        <f t="shared" si="7"/>
        <v>30</v>
      </c>
      <c r="I74" s="1067">
        <v>18</v>
      </c>
      <c r="J74" s="1067"/>
      <c r="K74" s="1068"/>
      <c r="L74" s="1068">
        <v>18</v>
      </c>
      <c r="M74" s="1069">
        <f>H74-I74</f>
        <v>12</v>
      </c>
      <c r="N74" s="1062"/>
      <c r="O74" s="1353"/>
      <c r="P74" s="1354">
        <v>2</v>
      </c>
      <c r="Q74" s="1133"/>
      <c r="R74" s="1355"/>
      <c r="S74" s="1065"/>
      <c r="T74" s="1286"/>
      <c r="U74" s="1287"/>
      <c r="V74" s="1287"/>
      <c r="W74" s="1287"/>
      <c r="X74" s="1287"/>
      <c r="Y74" s="1287"/>
      <c r="Z74" s="1278"/>
      <c r="AA74" s="1278"/>
      <c r="AB74" s="1278">
        <f>SUM(AB72:AB73)</f>
        <v>36</v>
      </c>
      <c r="AM74" s="1414">
        <f t="shared" si="0"/>
      </c>
      <c r="AN74" s="1414">
        <f t="shared" si="0"/>
      </c>
      <c r="AO74" s="1414" t="str">
        <f t="shared" si="0"/>
        <v>так</v>
      </c>
      <c r="AP74" s="1414">
        <f t="shared" si="0"/>
      </c>
      <c r="AQ74" s="1414">
        <f t="shared" si="3"/>
      </c>
      <c r="AR74" s="1414">
        <f t="shared" si="3"/>
      </c>
    </row>
    <row r="75" spans="1:44" s="1274" customFormat="1" ht="15.75">
      <c r="A75" s="945" t="s">
        <v>184</v>
      </c>
      <c r="B75" s="955" t="s">
        <v>82</v>
      </c>
      <c r="C75" s="1065"/>
      <c r="D75" s="1065"/>
      <c r="E75" s="1065"/>
      <c r="F75" s="1066"/>
      <c r="G75" s="1102">
        <f>G76+G77</f>
        <v>3.5</v>
      </c>
      <c r="H75" s="1054">
        <f t="shared" si="7"/>
        <v>105</v>
      </c>
      <c r="I75" s="957"/>
      <c r="J75" s="1067"/>
      <c r="K75" s="1068"/>
      <c r="L75" s="1068"/>
      <c r="M75" s="1136"/>
      <c r="N75" s="1356"/>
      <c r="O75" s="1357"/>
      <c r="P75" s="1137"/>
      <c r="Q75" s="1358"/>
      <c r="R75" s="1357"/>
      <c r="S75" s="1113"/>
      <c r="T75" s="1272"/>
      <c r="U75" s="1273"/>
      <c r="V75" s="1273"/>
      <c r="W75" s="1275"/>
      <c r="Z75" s="1278"/>
      <c r="AA75" s="1278"/>
      <c r="AB75" s="1278"/>
      <c r="AM75" s="1414">
        <f t="shared" si="0"/>
      </c>
      <c r="AN75" s="1414">
        <f t="shared" si="0"/>
      </c>
      <c r="AO75" s="1414">
        <f t="shared" si="0"/>
      </c>
      <c r="AP75" s="1414">
        <f aca="true" t="shared" si="8" ref="AP75:AP138">IF(Q75&lt;&gt;0,"так","")</f>
      </c>
      <c r="AQ75" s="1414" t="s">
        <v>274</v>
      </c>
      <c r="AR75" s="1414">
        <f t="shared" si="3"/>
      </c>
    </row>
    <row r="76" spans="1:44" s="1274" customFormat="1" ht="15.75">
      <c r="A76" s="945"/>
      <c r="B76" s="955" t="s">
        <v>78</v>
      </c>
      <c r="C76" s="1065"/>
      <c r="D76" s="1065"/>
      <c r="E76" s="1065"/>
      <c r="F76" s="1066"/>
      <c r="G76" s="1102">
        <v>1</v>
      </c>
      <c r="H76" s="1054">
        <f t="shared" si="7"/>
        <v>30</v>
      </c>
      <c r="I76" s="957"/>
      <c r="J76" s="1067"/>
      <c r="K76" s="1068"/>
      <c r="L76" s="1138"/>
      <c r="M76" s="1069"/>
      <c r="N76" s="975"/>
      <c r="O76" s="1063"/>
      <c r="P76" s="1070"/>
      <c r="Q76" s="1062"/>
      <c r="R76" s="1063"/>
      <c r="S76" s="945"/>
      <c r="T76" s="1272"/>
      <c r="U76" s="1273"/>
      <c r="V76" s="1273"/>
      <c r="W76" s="1275"/>
      <c r="Z76" s="1278"/>
      <c r="AA76" s="1278"/>
      <c r="AB76" s="1278"/>
      <c r="AM76" s="1414">
        <f aca="true" t="shared" si="9" ref="AM76:AP139">IF(N76&lt;&gt;0,"так","")</f>
      </c>
      <c r="AN76" s="1414">
        <f t="shared" si="9"/>
      </c>
      <c r="AO76" s="1414">
        <f t="shared" si="9"/>
      </c>
      <c r="AP76" s="1414">
        <f t="shared" si="8"/>
      </c>
      <c r="AQ76" s="1414">
        <f t="shared" si="3"/>
      </c>
      <c r="AR76" s="1414">
        <f t="shared" si="3"/>
      </c>
    </row>
    <row r="77" spans="1:44" s="1274" customFormat="1" ht="15.75">
      <c r="A77" s="945" t="s">
        <v>185</v>
      </c>
      <c r="B77" s="967" t="s">
        <v>79</v>
      </c>
      <c r="C77" s="1065" t="s">
        <v>254</v>
      </c>
      <c r="D77" s="1065"/>
      <c r="E77" s="1065"/>
      <c r="F77" s="1066"/>
      <c r="G77" s="1253">
        <v>2.5</v>
      </c>
      <c r="H77" s="1116">
        <f t="shared" si="7"/>
        <v>75</v>
      </c>
      <c r="I77" s="1139">
        <v>36</v>
      </c>
      <c r="J77" s="1139">
        <v>18</v>
      </c>
      <c r="K77" s="1140">
        <v>18</v>
      </c>
      <c r="L77" s="1359"/>
      <c r="M77" s="1141">
        <f>H77-I77</f>
        <v>39</v>
      </c>
      <c r="N77" s="1080"/>
      <c r="O77" s="966"/>
      <c r="P77" s="1142"/>
      <c r="Q77" s="1132"/>
      <c r="R77" s="1063">
        <v>4</v>
      </c>
      <c r="S77" s="962"/>
      <c r="T77" s="1272"/>
      <c r="U77" s="1273">
        <v>5</v>
      </c>
      <c r="V77" s="1273"/>
      <c r="W77" s="1275"/>
      <c r="Z77" s="1278"/>
      <c r="AA77" s="1278"/>
      <c r="AB77" s="1278"/>
      <c r="AM77" s="1414">
        <f t="shared" si="9"/>
      </c>
      <c r="AN77" s="1414">
        <f t="shared" si="9"/>
      </c>
      <c r="AO77" s="1414">
        <f t="shared" si="9"/>
      </c>
      <c r="AP77" s="1414">
        <f t="shared" si="8"/>
      </c>
      <c r="AQ77" s="1414" t="str">
        <f t="shared" si="3"/>
        <v>так</v>
      </c>
      <c r="AR77" s="1414">
        <f t="shared" si="3"/>
      </c>
    </row>
    <row r="78" spans="1:44" s="1274" customFormat="1" ht="15.75">
      <c r="A78" s="945" t="s">
        <v>147</v>
      </c>
      <c r="B78" s="961" t="s">
        <v>95</v>
      </c>
      <c r="C78" s="1065"/>
      <c r="D78" s="1065"/>
      <c r="E78" s="1065"/>
      <c r="F78" s="1360"/>
      <c r="G78" s="1361">
        <v>3.5</v>
      </c>
      <c r="H78" s="1362">
        <f t="shared" si="7"/>
        <v>105</v>
      </c>
      <c r="I78" s="1362"/>
      <c r="J78" s="1362"/>
      <c r="K78" s="1363"/>
      <c r="L78" s="1363"/>
      <c r="M78" s="1364"/>
      <c r="N78" s="1080"/>
      <c r="O78" s="300"/>
      <c r="P78" s="1142"/>
      <c r="Q78" s="1132"/>
      <c r="R78" s="1063"/>
      <c r="S78" s="962"/>
      <c r="T78" s="1269"/>
      <c r="U78" s="1270"/>
      <c r="V78" s="1288"/>
      <c r="W78" s="1289"/>
      <c r="Z78" s="1278"/>
      <c r="AA78" s="1278"/>
      <c r="AB78" s="1278"/>
      <c r="AM78" s="1414">
        <f t="shared" si="9"/>
      </c>
      <c r="AN78" s="1414">
        <f t="shared" si="9"/>
      </c>
      <c r="AO78" s="1414" t="s">
        <v>274</v>
      </c>
      <c r="AP78" s="1414">
        <f t="shared" si="8"/>
      </c>
      <c r="AQ78" s="1414">
        <f t="shared" si="3"/>
      </c>
      <c r="AR78" s="1414">
        <f t="shared" si="3"/>
      </c>
    </row>
    <row r="79" spans="1:44" s="1274" customFormat="1" ht="15.75">
      <c r="A79" s="945"/>
      <c r="B79" s="955" t="s">
        <v>78</v>
      </c>
      <c r="C79" s="1065"/>
      <c r="D79" s="1065"/>
      <c r="E79" s="1065"/>
      <c r="F79" s="1360"/>
      <c r="G79" s="1361">
        <v>1</v>
      </c>
      <c r="H79" s="1362">
        <f t="shared" si="7"/>
        <v>30</v>
      </c>
      <c r="I79" s="1362"/>
      <c r="J79" s="1362"/>
      <c r="K79" s="1363"/>
      <c r="L79" s="1363"/>
      <c r="M79" s="1364"/>
      <c r="N79" s="1080"/>
      <c r="O79" s="300"/>
      <c r="P79" s="1142"/>
      <c r="Q79" s="1132"/>
      <c r="R79" s="1063"/>
      <c r="S79" s="962"/>
      <c r="T79" s="1269"/>
      <c r="U79" s="1270"/>
      <c r="V79" s="1288"/>
      <c r="W79" s="1289"/>
      <c r="Z79" s="1278"/>
      <c r="AA79" s="1278"/>
      <c r="AB79" s="1278"/>
      <c r="AM79" s="1414">
        <f t="shared" si="9"/>
      </c>
      <c r="AN79" s="1414">
        <f t="shared" si="9"/>
      </c>
      <c r="AO79" s="1414">
        <f t="shared" si="9"/>
      </c>
      <c r="AP79" s="1414">
        <f t="shared" si="8"/>
      </c>
      <c r="AQ79" s="1414">
        <f t="shared" si="3"/>
      </c>
      <c r="AR79" s="1414">
        <f t="shared" si="3"/>
      </c>
    </row>
    <row r="80" spans="1:44" s="1276" customFormat="1" ht="19.5" customHeight="1">
      <c r="A80" s="962" t="s">
        <v>147</v>
      </c>
      <c r="B80" s="967" t="s">
        <v>79</v>
      </c>
      <c r="C80" s="291"/>
      <c r="D80" s="291" t="s">
        <v>253</v>
      </c>
      <c r="E80" s="291"/>
      <c r="F80" s="1366"/>
      <c r="G80" s="1367">
        <v>2.5</v>
      </c>
      <c r="H80" s="1368">
        <f t="shared" si="7"/>
        <v>75</v>
      </c>
      <c r="I80" s="1369">
        <v>27</v>
      </c>
      <c r="J80" s="1369">
        <v>18</v>
      </c>
      <c r="K80" s="1370">
        <v>9</v>
      </c>
      <c r="L80" s="1370"/>
      <c r="M80" s="1371">
        <f>H80-I80</f>
        <v>48</v>
      </c>
      <c r="N80" s="948"/>
      <c r="O80" s="972"/>
      <c r="P80" s="1143">
        <v>3</v>
      </c>
      <c r="Q80" s="1372"/>
      <c r="R80" s="1373"/>
      <c r="S80" s="1352"/>
      <c r="T80" s="1291"/>
      <c r="U80" s="1290"/>
      <c r="V80" s="1292"/>
      <c r="W80" s="1291"/>
      <c r="X80" s="1290"/>
      <c r="Y80" s="1292"/>
      <c r="Z80" s="1283"/>
      <c r="AA80" s="1283"/>
      <c r="AB80" s="1283"/>
      <c r="AM80" s="1414">
        <f t="shared" si="9"/>
      </c>
      <c r="AN80" s="1414">
        <f t="shared" si="9"/>
      </c>
      <c r="AO80" s="1414" t="str">
        <f t="shared" si="9"/>
        <v>так</v>
      </c>
      <c r="AP80" s="1414">
        <f t="shared" si="8"/>
      </c>
      <c r="AQ80" s="1414">
        <f t="shared" si="3"/>
      </c>
      <c r="AR80" s="1414">
        <f t="shared" si="3"/>
      </c>
    </row>
    <row r="81" spans="1:44" s="1274" customFormat="1" ht="26.25" customHeight="1" thickBot="1">
      <c r="A81" s="945" t="s">
        <v>148</v>
      </c>
      <c r="B81" s="955" t="s">
        <v>97</v>
      </c>
      <c r="C81" s="1068"/>
      <c r="D81" s="1065"/>
      <c r="E81" s="1065"/>
      <c r="F81" s="1066"/>
      <c r="G81" s="977">
        <f>G82+G83</f>
        <v>14.5</v>
      </c>
      <c r="H81" s="957">
        <f t="shared" si="7"/>
        <v>435</v>
      </c>
      <c r="I81" s="1067"/>
      <c r="J81" s="1067"/>
      <c r="K81" s="1068"/>
      <c r="L81" s="1068"/>
      <c r="M81" s="1069"/>
      <c r="N81" s="1062"/>
      <c r="O81" s="1131"/>
      <c r="P81" s="1347"/>
      <c r="Q81" s="1096"/>
      <c r="R81" s="1089"/>
      <c r="S81" s="1348"/>
      <c r="T81" s="1293"/>
      <c r="U81" s="1294"/>
      <c r="V81" s="1294"/>
      <c r="W81" s="1294"/>
      <c r="X81" s="1294"/>
      <c r="Y81" s="1294"/>
      <c r="Z81" s="1278"/>
      <c r="AA81" s="1278"/>
      <c r="AB81" s="1278"/>
      <c r="AM81" s="1414" t="s">
        <v>274</v>
      </c>
      <c r="AN81" s="1414" t="s">
        <v>274</v>
      </c>
      <c r="AO81" s="1414">
        <f t="shared" si="9"/>
      </c>
      <c r="AP81" s="1414">
        <f t="shared" si="8"/>
      </c>
      <c r="AQ81" s="1414">
        <f t="shared" si="3"/>
      </c>
      <c r="AR81" s="1414">
        <f t="shared" si="3"/>
      </c>
    </row>
    <row r="82" spans="1:44" s="1274" customFormat="1" ht="18" customHeight="1" thickBot="1">
      <c r="A82" s="945"/>
      <c r="B82" s="955" t="s">
        <v>78</v>
      </c>
      <c r="C82" s="1068"/>
      <c r="D82" s="1065"/>
      <c r="E82" s="1065"/>
      <c r="F82" s="976"/>
      <c r="G82" s="977">
        <v>4</v>
      </c>
      <c r="H82" s="957">
        <f t="shared" si="7"/>
        <v>120</v>
      </c>
      <c r="I82" s="1067"/>
      <c r="J82" s="1067"/>
      <c r="K82" s="1068"/>
      <c r="L82" s="1068"/>
      <c r="M82" s="1069"/>
      <c r="N82" s="1062"/>
      <c r="O82" s="1131"/>
      <c r="P82" s="1347"/>
      <c r="Q82" s="1096"/>
      <c r="R82" s="1089"/>
      <c r="S82" s="1348"/>
      <c r="T82" s="1295"/>
      <c r="U82" s="1295"/>
      <c r="V82" s="1295"/>
      <c r="W82" s="1295"/>
      <c r="X82" s="1295"/>
      <c r="Y82" s="1296"/>
      <c r="Z82" s="1278"/>
      <c r="AA82" s="1278"/>
      <c r="AB82" s="1278"/>
      <c r="AM82" s="1414">
        <f t="shared" si="9"/>
      </c>
      <c r="AN82" s="1414">
        <f t="shared" si="9"/>
      </c>
      <c r="AO82" s="1414">
        <f t="shared" si="9"/>
      </c>
      <c r="AP82" s="1414">
        <f t="shared" si="8"/>
      </c>
      <c r="AQ82" s="1414">
        <f t="shared" si="3"/>
      </c>
      <c r="AR82" s="1414">
        <f t="shared" si="3"/>
      </c>
    </row>
    <row r="83" spans="1:44" s="1274" customFormat="1" ht="22.5" customHeight="1" thickBot="1">
      <c r="A83" s="945" t="s">
        <v>175</v>
      </c>
      <c r="B83" s="967" t="s">
        <v>98</v>
      </c>
      <c r="C83" s="1068"/>
      <c r="D83" s="1065"/>
      <c r="E83" s="1065"/>
      <c r="F83" s="976"/>
      <c r="G83" s="1242">
        <v>10.5</v>
      </c>
      <c r="H83" s="291">
        <f t="shared" si="7"/>
        <v>315</v>
      </c>
      <c r="I83" s="1071">
        <f>J83+K83+L83</f>
        <v>135</v>
      </c>
      <c r="J83" s="1071">
        <v>78</v>
      </c>
      <c r="K83" s="1072">
        <v>48</v>
      </c>
      <c r="L83" s="1072">
        <v>9</v>
      </c>
      <c r="M83" s="974">
        <f>H83-I83</f>
        <v>180</v>
      </c>
      <c r="N83" s="1132"/>
      <c r="O83" s="300"/>
      <c r="P83" s="1351"/>
      <c r="Q83" s="1099"/>
      <c r="R83" s="1101"/>
      <c r="S83" s="1348"/>
      <c r="T83" s="1286"/>
      <c r="U83" s="1287"/>
      <c r="V83" s="1287"/>
      <c r="W83" s="1287"/>
      <c r="X83" s="1287"/>
      <c r="Y83" s="1287"/>
      <c r="Z83" s="1278"/>
      <c r="AA83" s="1278"/>
      <c r="AB83" s="1278"/>
      <c r="AM83" s="1414">
        <f t="shared" si="9"/>
      </c>
      <c r="AN83" s="1414">
        <f t="shared" si="9"/>
      </c>
      <c r="AO83" s="1414">
        <f t="shared" si="9"/>
      </c>
      <c r="AP83" s="1414">
        <f t="shared" si="8"/>
      </c>
      <c r="AQ83" s="1414">
        <f t="shared" si="3"/>
      </c>
      <c r="AR83" s="1414">
        <f t="shared" si="3"/>
      </c>
    </row>
    <row r="84" spans="1:44" s="1274" customFormat="1" ht="18" customHeight="1" thickBot="1">
      <c r="A84" s="945" t="s">
        <v>190</v>
      </c>
      <c r="B84" s="955" t="s">
        <v>98</v>
      </c>
      <c r="C84" s="1068"/>
      <c r="D84" s="1065" t="s">
        <v>80</v>
      </c>
      <c r="E84" s="1065"/>
      <c r="F84" s="976"/>
      <c r="G84" s="977">
        <v>6.5</v>
      </c>
      <c r="H84" s="957">
        <f t="shared" si="7"/>
        <v>195</v>
      </c>
      <c r="I84" s="1067">
        <v>90</v>
      </c>
      <c r="J84" s="1067">
        <v>60</v>
      </c>
      <c r="K84" s="1068">
        <v>30</v>
      </c>
      <c r="L84" s="1068"/>
      <c r="M84" s="1069">
        <f>H84-I84</f>
        <v>105</v>
      </c>
      <c r="N84" s="1062">
        <v>6</v>
      </c>
      <c r="O84" s="1131"/>
      <c r="P84" s="1347"/>
      <c r="Q84" s="1096"/>
      <c r="R84" s="1089"/>
      <c r="S84" s="1348"/>
      <c r="T84" s="1295"/>
      <c r="U84" s="1295"/>
      <c r="V84" s="1295"/>
      <c r="W84" s="1295"/>
      <c r="X84" s="1295"/>
      <c r="Y84" s="1296"/>
      <c r="Z84" s="1278"/>
      <c r="AA84" s="1278"/>
      <c r="AB84" s="1278"/>
      <c r="AM84" s="1414" t="str">
        <f t="shared" si="9"/>
        <v>так</v>
      </c>
      <c r="AN84" s="1414">
        <f t="shared" si="9"/>
      </c>
      <c r="AO84" s="1414">
        <f t="shared" si="9"/>
      </c>
      <c r="AP84" s="1414">
        <f t="shared" si="8"/>
      </c>
      <c r="AQ84" s="1414">
        <f t="shared" si="3"/>
      </c>
      <c r="AR84" s="1414">
        <f t="shared" si="3"/>
      </c>
    </row>
    <row r="85" spans="1:44" s="1276" customFormat="1" ht="21.75" customHeight="1">
      <c r="A85" s="945" t="s">
        <v>191</v>
      </c>
      <c r="B85" s="955" t="s">
        <v>79</v>
      </c>
      <c r="C85" s="1068" t="s">
        <v>252</v>
      </c>
      <c r="D85" s="1065"/>
      <c r="E85" s="1065"/>
      <c r="F85" s="976"/>
      <c r="G85" s="977">
        <v>4</v>
      </c>
      <c r="H85" s="957">
        <f t="shared" si="7"/>
        <v>120</v>
      </c>
      <c r="I85" s="1067">
        <f>J85+K85+L85</f>
        <v>45</v>
      </c>
      <c r="J85" s="1067">
        <v>18</v>
      </c>
      <c r="K85" s="1068">
        <v>18</v>
      </c>
      <c r="L85" s="1068">
        <v>9</v>
      </c>
      <c r="M85" s="1069">
        <f>H85-I85</f>
        <v>75</v>
      </c>
      <c r="N85" s="1062"/>
      <c r="O85" s="1131">
        <v>5</v>
      </c>
      <c r="P85" s="1347"/>
      <c r="Q85" s="1096"/>
      <c r="R85" s="1089"/>
      <c r="S85" s="1348"/>
      <c r="T85" s="1297"/>
      <c r="U85" s="1298"/>
      <c r="V85" s="1299"/>
      <c r="W85" s="1300"/>
      <c r="X85" s="1298"/>
      <c r="Y85" s="1301"/>
      <c r="Z85" s="1283"/>
      <c r="AA85" s="1283"/>
      <c r="AB85" s="1283"/>
      <c r="AM85" s="1414">
        <f t="shared" si="9"/>
      </c>
      <c r="AN85" s="1414" t="str">
        <f t="shared" si="9"/>
        <v>так</v>
      </c>
      <c r="AO85" s="1414">
        <f t="shared" si="9"/>
      </c>
      <c r="AP85" s="1414">
        <f t="shared" si="8"/>
      </c>
      <c r="AQ85" s="1414">
        <f t="shared" si="3"/>
      </c>
      <c r="AR85" s="1414">
        <f t="shared" si="3"/>
      </c>
    </row>
    <row r="86" spans="1:44" s="1274" customFormat="1" ht="15.75">
      <c r="A86" s="945" t="s">
        <v>149</v>
      </c>
      <c r="B86" s="955" t="s">
        <v>99</v>
      </c>
      <c r="C86" s="1068"/>
      <c r="D86" s="1065"/>
      <c r="E86" s="1065"/>
      <c r="F86" s="976"/>
      <c r="G86" s="977">
        <v>11</v>
      </c>
      <c r="H86" s="957">
        <f t="shared" si="7"/>
        <v>330</v>
      </c>
      <c r="I86" s="1067"/>
      <c r="J86" s="1067"/>
      <c r="K86" s="1068"/>
      <c r="L86" s="1068"/>
      <c r="M86" s="1069"/>
      <c r="N86" s="1062"/>
      <c r="O86" s="1131"/>
      <c r="P86" s="1347"/>
      <c r="Q86" s="1096"/>
      <c r="R86" s="1089"/>
      <c r="S86" s="1348"/>
      <c r="T86" s="1302"/>
      <c r="U86" s="1303"/>
      <c r="V86" s="1304"/>
      <c r="W86" s="1302"/>
      <c r="X86" s="1303"/>
      <c r="Y86" s="1304"/>
      <c r="Z86" s="1278"/>
      <c r="AA86" s="1278"/>
      <c r="AB86" s="1278"/>
      <c r="AM86" s="1414">
        <f t="shared" si="9"/>
      </c>
      <c r="AN86" s="1414">
        <f t="shared" si="9"/>
      </c>
      <c r="AO86" s="1414" t="s">
        <v>274</v>
      </c>
      <c r="AP86" s="1414" t="s">
        <v>274</v>
      </c>
      <c r="AQ86" s="1414">
        <f t="shared" si="3"/>
      </c>
      <c r="AR86" s="1414">
        <f t="shared" si="3"/>
      </c>
    </row>
    <row r="87" spans="1:44" s="1274" customFormat="1" ht="15.75">
      <c r="A87" s="945"/>
      <c r="B87" s="955" t="s">
        <v>78</v>
      </c>
      <c r="C87" s="1068"/>
      <c r="D87" s="1065"/>
      <c r="E87" s="1065"/>
      <c r="F87" s="976"/>
      <c r="G87" s="977">
        <v>3</v>
      </c>
      <c r="H87" s="957">
        <f t="shared" si="7"/>
        <v>90</v>
      </c>
      <c r="I87" s="1067"/>
      <c r="J87" s="1067"/>
      <c r="K87" s="1068"/>
      <c r="L87" s="1068"/>
      <c r="M87" s="1069"/>
      <c r="N87" s="1062"/>
      <c r="O87" s="1131"/>
      <c r="P87" s="1347"/>
      <c r="Q87" s="1096"/>
      <c r="R87" s="1089"/>
      <c r="S87" s="1348"/>
      <c r="T87" s="1305"/>
      <c r="U87" s="1306"/>
      <c r="V87" s="1307"/>
      <c r="W87" s="1305"/>
      <c r="X87" s="1306"/>
      <c r="Y87" s="1307"/>
      <c r="Z87" s="1278"/>
      <c r="AA87" s="1278"/>
      <c r="AB87" s="1278"/>
      <c r="AM87" s="1414">
        <f t="shared" si="9"/>
      </c>
      <c r="AN87" s="1414">
        <f t="shared" si="9"/>
      </c>
      <c r="AO87" s="1414">
        <f t="shared" si="9"/>
      </c>
      <c r="AP87" s="1414">
        <f t="shared" si="8"/>
      </c>
      <c r="AQ87" s="1414">
        <f t="shared" si="3"/>
      </c>
      <c r="AR87" s="1414">
        <f t="shared" si="3"/>
      </c>
    </row>
    <row r="88" spans="1:44" s="1274" customFormat="1" ht="15.75">
      <c r="A88" s="945" t="s">
        <v>150</v>
      </c>
      <c r="B88" s="967" t="s">
        <v>79</v>
      </c>
      <c r="C88" s="1068"/>
      <c r="D88" s="1065"/>
      <c r="E88" s="1065"/>
      <c r="F88" s="976"/>
      <c r="G88" s="1242">
        <v>8</v>
      </c>
      <c r="H88" s="291">
        <f t="shared" si="7"/>
        <v>240</v>
      </c>
      <c r="I88" s="1071">
        <f>J88+K88+L88</f>
        <v>102</v>
      </c>
      <c r="J88" s="1071">
        <v>48</v>
      </c>
      <c r="K88" s="1072">
        <v>39</v>
      </c>
      <c r="L88" s="1072">
        <v>15</v>
      </c>
      <c r="M88" s="974">
        <f>H88-I88</f>
        <v>138</v>
      </c>
      <c r="N88" s="1132"/>
      <c r="O88" s="300"/>
      <c r="P88" s="1351"/>
      <c r="Q88" s="1099"/>
      <c r="R88" s="1089"/>
      <c r="S88" s="1348"/>
      <c r="T88" s="1308"/>
      <c r="U88" s="1309"/>
      <c r="V88" s="1310"/>
      <c r="W88" s="1308"/>
      <c r="X88" s="1309"/>
      <c r="Y88" s="1310"/>
      <c r="Z88" s="1278"/>
      <c r="AA88" s="1278"/>
      <c r="AB88" s="1278"/>
      <c r="AM88" s="1414">
        <f t="shared" si="9"/>
      </c>
      <c r="AN88" s="1414">
        <f t="shared" si="9"/>
      </c>
      <c r="AO88" s="1414">
        <f t="shared" si="9"/>
      </c>
      <c r="AP88" s="1414">
        <f t="shared" si="8"/>
      </c>
      <c r="AQ88" s="1414">
        <f t="shared" si="3"/>
      </c>
      <c r="AR88" s="1414">
        <f t="shared" si="3"/>
      </c>
    </row>
    <row r="89" spans="1:44" s="1274" customFormat="1" ht="15.75">
      <c r="A89" s="945" t="s">
        <v>192</v>
      </c>
      <c r="B89" s="961" t="s">
        <v>79</v>
      </c>
      <c r="C89" s="1068"/>
      <c r="D89" s="1068" t="s">
        <v>253</v>
      </c>
      <c r="E89" s="1068"/>
      <c r="F89" s="977"/>
      <c r="G89" s="977">
        <v>2</v>
      </c>
      <c r="H89" s="957">
        <f>G89*30</f>
        <v>60</v>
      </c>
      <c r="I89" s="1067">
        <v>27</v>
      </c>
      <c r="J89" s="1067">
        <v>18</v>
      </c>
      <c r="K89" s="1068">
        <v>9</v>
      </c>
      <c r="L89" s="1068"/>
      <c r="M89" s="1069">
        <f>H89-I89</f>
        <v>33</v>
      </c>
      <c r="N89" s="1062"/>
      <c r="O89" s="1374"/>
      <c r="P89" s="1354">
        <v>3</v>
      </c>
      <c r="Q89" s="1087"/>
      <c r="R89" s="1089"/>
      <c r="S89" s="1348"/>
      <c r="T89" s="1308"/>
      <c r="U89" s="1309"/>
      <c r="V89" s="1310"/>
      <c r="W89" s="1308"/>
      <c r="X89" s="1309"/>
      <c r="Y89" s="1310"/>
      <c r="Z89" s="1278"/>
      <c r="AA89" s="1278"/>
      <c r="AB89" s="1278"/>
      <c r="AI89" s="1274" t="s">
        <v>262</v>
      </c>
      <c r="AM89" s="1414">
        <f t="shared" si="9"/>
      </c>
      <c r="AN89" s="1414">
        <f t="shared" si="9"/>
      </c>
      <c r="AO89" s="1414" t="str">
        <f t="shared" si="9"/>
        <v>так</v>
      </c>
      <c r="AP89" s="1414">
        <f t="shared" si="8"/>
      </c>
      <c r="AQ89" s="1414">
        <f t="shared" si="3"/>
      </c>
      <c r="AR89" s="1414">
        <f t="shared" si="3"/>
      </c>
    </row>
    <row r="90" spans="1:44" s="1274" customFormat="1" ht="15.75">
      <c r="A90" s="945" t="s">
        <v>198</v>
      </c>
      <c r="B90" s="961" t="s">
        <v>79</v>
      </c>
      <c r="C90" s="1068">
        <v>3</v>
      </c>
      <c r="D90" s="1068"/>
      <c r="E90" s="1068"/>
      <c r="F90" s="1066"/>
      <c r="G90" s="977">
        <v>4.5</v>
      </c>
      <c r="H90" s="957">
        <f>G90*30</f>
        <v>135</v>
      </c>
      <c r="I90" s="1067">
        <v>60</v>
      </c>
      <c r="J90" s="1067">
        <v>30</v>
      </c>
      <c r="K90" s="1068">
        <v>30</v>
      </c>
      <c r="L90" s="1068"/>
      <c r="M90" s="1069">
        <f>H90-I90</f>
        <v>75</v>
      </c>
      <c r="N90" s="1062"/>
      <c r="O90" s="1374"/>
      <c r="P90" s="1354"/>
      <c r="Q90" s="1133">
        <v>4</v>
      </c>
      <c r="R90" s="1089"/>
      <c r="S90" s="1348"/>
      <c r="T90" s="1308"/>
      <c r="U90" s="1309"/>
      <c r="V90" s="1310"/>
      <c r="W90" s="1308"/>
      <c r="X90" s="1309"/>
      <c r="Y90" s="1310"/>
      <c r="Z90" s="1278"/>
      <c r="AA90" s="1278"/>
      <c r="AB90" s="1278"/>
      <c r="AM90" s="1414">
        <f t="shared" si="9"/>
      </c>
      <c r="AN90" s="1414">
        <f t="shared" si="9"/>
      </c>
      <c r="AO90" s="1414">
        <f t="shared" si="9"/>
      </c>
      <c r="AP90" s="1414" t="str">
        <f t="shared" si="8"/>
        <v>так</v>
      </c>
      <c r="AQ90" s="1414">
        <f t="shared" si="3"/>
      </c>
      <c r="AR90" s="1414">
        <f t="shared" si="3"/>
      </c>
    </row>
    <row r="91" spans="1:44" s="1274" customFormat="1" ht="16.5" thickBot="1">
      <c r="A91" s="945" t="s">
        <v>193</v>
      </c>
      <c r="B91" s="961" t="s">
        <v>100</v>
      </c>
      <c r="C91" s="1068"/>
      <c r="D91" s="1068"/>
      <c r="E91" s="1068"/>
      <c r="F91" s="1066">
        <v>3</v>
      </c>
      <c r="G91" s="977">
        <v>1.5</v>
      </c>
      <c r="H91" s="957">
        <f aca="true" t="shared" si="10" ref="H91:H96">G91*30</f>
        <v>45</v>
      </c>
      <c r="I91" s="1067">
        <v>15</v>
      </c>
      <c r="J91" s="1067"/>
      <c r="K91" s="1068"/>
      <c r="L91" s="1068">
        <v>15</v>
      </c>
      <c r="M91" s="1069">
        <f>H91-I91</f>
        <v>30</v>
      </c>
      <c r="N91" s="1062"/>
      <c r="O91" s="1374"/>
      <c r="P91" s="1354"/>
      <c r="Q91" s="1133">
        <v>1</v>
      </c>
      <c r="R91" s="1089"/>
      <c r="S91" s="1348"/>
      <c r="T91" s="1311"/>
      <c r="U91" s="1312"/>
      <c r="V91" s="1313"/>
      <c r="W91" s="1311"/>
      <c r="X91" s="1312"/>
      <c r="Y91" s="1313"/>
      <c r="Z91" s="1278"/>
      <c r="AA91" s="1278"/>
      <c r="AB91" s="1278"/>
      <c r="AM91" s="1414">
        <f t="shared" si="9"/>
      </c>
      <c r="AN91" s="1414">
        <f t="shared" si="9"/>
      </c>
      <c r="AO91" s="1414">
        <f t="shared" si="9"/>
      </c>
      <c r="AP91" s="1414" t="str">
        <f t="shared" si="8"/>
        <v>так</v>
      </c>
      <c r="AQ91" s="1414">
        <f t="shared" si="3"/>
      </c>
      <c r="AR91" s="1414">
        <f t="shared" si="3"/>
      </c>
    </row>
    <row r="92" spans="1:44" s="1274" customFormat="1" ht="15.75">
      <c r="A92" s="945" t="s">
        <v>195</v>
      </c>
      <c r="B92" s="961" t="s">
        <v>102</v>
      </c>
      <c r="C92" s="1068"/>
      <c r="D92" s="1068"/>
      <c r="E92" s="1068"/>
      <c r="F92" s="1066"/>
      <c r="G92" s="977">
        <v>10.5</v>
      </c>
      <c r="H92" s="957">
        <f t="shared" si="10"/>
        <v>315</v>
      </c>
      <c r="I92" s="1067"/>
      <c r="J92" s="1067"/>
      <c r="K92" s="1068"/>
      <c r="L92" s="1068"/>
      <c r="M92" s="1069"/>
      <c r="N92" s="1062"/>
      <c r="O92" s="1131"/>
      <c r="P92" s="1347"/>
      <c r="Q92" s="1096"/>
      <c r="R92" s="1089"/>
      <c r="S92" s="1348"/>
      <c r="Z92" s="1278"/>
      <c r="AA92" s="1278"/>
      <c r="AB92" s="1278"/>
      <c r="AM92" s="1414">
        <f t="shared" si="9"/>
      </c>
      <c r="AN92" s="1414">
        <f t="shared" si="9"/>
      </c>
      <c r="AO92" s="1414">
        <f t="shared" si="9"/>
      </c>
      <c r="AP92" s="1414" t="s">
        <v>274</v>
      </c>
      <c r="AQ92" s="1414">
        <f aca="true" t="shared" si="11" ref="AQ92:AR147">IF(R92&lt;&gt;0,"так","")</f>
      </c>
      <c r="AR92" s="1414">
        <f t="shared" si="11"/>
      </c>
    </row>
    <row r="93" spans="1:44" s="1274" customFormat="1" ht="15.75">
      <c r="A93" s="945"/>
      <c r="B93" s="961" t="s">
        <v>78</v>
      </c>
      <c r="C93" s="1068"/>
      <c r="D93" s="1068"/>
      <c r="E93" s="1068"/>
      <c r="F93" s="1066"/>
      <c r="G93" s="977">
        <v>4</v>
      </c>
      <c r="H93" s="957">
        <f t="shared" si="10"/>
        <v>120</v>
      </c>
      <c r="I93" s="1067"/>
      <c r="J93" s="1067"/>
      <c r="K93" s="1068"/>
      <c r="L93" s="1068"/>
      <c r="M93" s="1069"/>
      <c r="N93" s="1062"/>
      <c r="O93" s="1131"/>
      <c r="P93" s="1347"/>
      <c r="Q93" s="1096"/>
      <c r="R93" s="1089"/>
      <c r="S93" s="1348"/>
      <c r="Z93" s="1278"/>
      <c r="AA93" s="1278"/>
      <c r="AB93" s="1278"/>
      <c r="AM93" s="1414">
        <f t="shared" si="9"/>
      </c>
      <c r="AN93" s="1414">
        <f t="shared" si="9"/>
      </c>
      <c r="AO93" s="1414">
        <f t="shared" si="9"/>
      </c>
      <c r="AP93" s="1414">
        <f t="shared" si="8"/>
      </c>
      <c r="AQ93" s="1414">
        <f t="shared" si="11"/>
      </c>
      <c r="AR93" s="1414">
        <f t="shared" si="11"/>
      </c>
    </row>
    <row r="94" spans="1:44" s="1274" customFormat="1" ht="15.75">
      <c r="A94" s="945" t="s">
        <v>196</v>
      </c>
      <c r="B94" s="1365" t="s">
        <v>79</v>
      </c>
      <c r="C94" s="1072"/>
      <c r="D94" s="1072"/>
      <c r="E94" s="1072"/>
      <c r="F94" s="1350"/>
      <c r="G94" s="1242">
        <v>6.5</v>
      </c>
      <c r="H94" s="291">
        <f t="shared" si="10"/>
        <v>195</v>
      </c>
      <c r="I94" s="1071">
        <v>70</v>
      </c>
      <c r="J94" s="1071">
        <v>30</v>
      </c>
      <c r="K94" s="1072">
        <v>30</v>
      </c>
      <c r="L94" s="1072">
        <v>10</v>
      </c>
      <c r="M94" s="974">
        <f>H94-I94</f>
        <v>125</v>
      </c>
      <c r="N94" s="1132"/>
      <c r="O94" s="300"/>
      <c r="P94" s="1351"/>
      <c r="Q94" s="1099"/>
      <c r="R94" s="1101"/>
      <c r="S94" s="1348"/>
      <c r="Z94" s="1278"/>
      <c r="AA94" s="1278"/>
      <c r="AB94" s="1278"/>
      <c r="AM94" s="1414">
        <f t="shared" si="9"/>
      </c>
      <c r="AN94" s="1414">
        <f t="shared" si="9"/>
      </c>
      <c r="AO94" s="1414">
        <f t="shared" si="9"/>
      </c>
      <c r="AP94" s="1414">
        <f t="shared" si="8"/>
      </c>
      <c r="AQ94" s="1414">
        <f t="shared" si="11"/>
      </c>
      <c r="AR94" s="1414">
        <f t="shared" si="11"/>
      </c>
    </row>
    <row r="95" spans="1:44" s="1274" customFormat="1" ht="15.75">
      <c r="A95" s="931" t="s">
        <v>197</v>
      </c>
      <c r="B95" s="913" t="s">
        <v>79</v>
      </c>
      <c r="C95" s="1068">
        <v>3</v>
      </c>
      <c r="D95" s="1068"/>
      <c r="E95" s="1068"/>
      <c r="F95" s="1066"/>
      <c r="G95" s="977">
        <v>5.5</v>
      </c>
      <c r="H95" s="957">
        <f t="shared" si="10"/>
        <v>165</v>
      </c>
      <c r="I95" s="1067">
        <v>60</v>
      </c>
      <c r="J95" s="1067">
        <v>30</v>
      </c>
      <c r="K95" s="1068">
        <v>30</v>
      </c>
      <c r="L95" s="1068"/>
      <c r="M95" s="1069">
        <f>H95-I95</f>
        <v>105</v>
      </c>
      <c r="N95" s="1062"/>
      <c r="O95" s="1131"/>
      <c r="P95" s="1347"/>
      <c r="Q95" s="1133">
        <v>4</v>
      </c>
      <c r="R95" s="1088"/>
      <c r="S95" s="1375"/>
      <c r="T95" s="1314"/>
      <c r="U95" s="1314"/>
      <c r="V95" s="1314"/>
      <c r="W95" s="1314"/>
      <c r="X95" s="1314"/>
      <c r="Y95" s="1314"/>
      <c r="Z95" s="1278"/>
      <c r="AA95" s="1278"/>
      <c r="AB95" s="1278"/>
      <c r="AM95" s="1414">
        <f t="shared" si="9"/>
      </c>
      <c r="AN95" s="1414">
        <f t="shared" si="9"/>
      </c>
      <c r="AO95" s="1414">
        <f t="shared" si="9"/>
      </c>
      <c r="AP95" s="1414" t="str">
        <f t="shared" si="8"/>
        <v>так</v>
      </c>
      <c r="AQ95" s="1414">
        <f t="shared" si="11"/>
      </c>
      <c r="AR95" s="1414">
        <f t="shared" si="11"/>
      </c>
    </row>
    <row r="96" spans="1:44" s="1274" customFormat="1" ht="16.5" thickBot="1">
      <c r="A96" s="1113" t="s">
        <v>199</v>
      </c>
      <c r="B96" s="1376" t="s">
        <v>103</v>
      </c>
      <c r="C96" s="1145"/>
      <c r="D96" s="1114"/>
      <c r="E96" s="1114"/>
      <c r="F96" s="1115" t="s">
        <v>254</v>
      </c>
      <c r="G96" s="1377">
        <v>1</v>
      </c>
      <c r="H96" s="1146">
        <f t="shared" si="10"/>
        <v>30</v>
      </c>
      <c r="I96" s="1147">
        <v>10</v>
      </c>
      <c r="J96" s="1147"/>
      <c r="K96" s="1145"/>
      <c r="L96" s="1145">
        <v>10</v>
      </c>
      <c r="M96" s="1136">
        <f>H96-I96</f>
        <v>20</v>
      </c>
      <c r="N96" s="1358"/>
      <c r="O96" s="1378"/>
      <c r="P96" s="1379"/>
      <c r="Q96" s="1380"/>
      <c r="R96" s="1148">
        <v>1</v>
      </c>
      <c r="S96" s="1381"/>
      <c r="T96" s="1314"/>
      <c r="U96" s="1314"/>
      <c r="V96" s="1314"/>
      <c r="W96" s="1314"/>
      <c r="X96" s="1314"/>
      <c r="Y96" s="1314"/>
      <c r="Z96" s="1278"/>
      <c r="AA96" s="1278"/>
      <c r="AB96" s="1278"/>
      <c r="AM96" s="1414">
        <f t="shared" si="9"/>
      </c>
      <c r="AN96" s="1414">
        <f t="shared" si="9"/>
      </c>
      <c r="AO96" s="1414">
        <f t="shared" si="9"/>
      </c>
      <c r="AP96" s="1414">
        <f t="shared" si="8"/>
      </c>
      <c r="AQ96" s="1414" t="str">
        <f t="shared" si="11"/>
        <v>так</v>
      </c>
      <c r="AR96" s="1414">
        <f t="shared" si="11"/>
      </c>
    </row>
    <row r="97" spans="1:44" s="913" customFormat="1" ht="16.5" thickBot="1">
      <c r="A97" s="1848" t="s">
        <v>131</v>
      </c>
      <c r="B97" s="1848"/>
      <c r="C97" s="1149"/>
      <c r="D97" s="1150"/>
      <c r="E97" s="1150"/>
      <c r="F97" s="1151"/>
      <c r="G97" s="1152">
        <f>G70+G75+G81+G78+G86+G92</f>
        <v>52</v>
      </c>
      <c r="H97" s="1152">
        <f>H70+H75+H81+H78+H86+H92</f>
        <v>1560</v>
      </c>
      <c r="I97" s="1153"/>
      <c r="J97" s="1153"/>
      <c r="K97" s="1149"/>
      <c r="L97" s="1149"/>
      <c r="M97" s="1154"/>
      <c r="N97" s="1155">
        <f aca="true" t="shared" si="12" ref="N97:S97">SUM(N70:N96)</f>
        <v>6</v>
      </c>
      <c r="O97" s="1155">
        <f t="shared" si="12"/>
        <v>11</v>
      </c>
      <c r="P97" s="1155">
        <f t="shared" si="12"/>
        <v>8</v>
      </c>
      <c r="Q97" s="1155">
        <f t="shared" si="12"/>
        <v>9</v>
      </c>
      <c r="R97" s="1155">
        <f t="shared" si="12"/>
        <v>5</v>
      </c>
      <c r="S97" s="1155">
        <f t="shared" si="12"/>
        <v>0</v>
      </c>
      <c r="T97" s="1144"/>
      <c r="U97" s="1144"/>
      <c r="V97" s="1144"/>
      <c r="W97" s="1144"/>
      <c r="X97" s="1144"/>
      <c r="Y97" s="1144"/>
      <c r="AM97" s="1414"/>
      <c r="AN97" s="1414"/>
      <c r="AO97" s="1414"/>
      <c r="AP97" s="1414"/>
      <c r="AQ97" s="1414"/>
      <c r="AR97" s="1414">
        <f t="shared" si="11"/>
      </c>
    </row>
    <row r="98" spans="1:44" s="913" customFormat="1" ht="18.75" customHeight="1" thickBot="1">
      <c r="A98" s="1849" t="s">
        <v>132</v>
      </c>
      <c r="B98" s="1849"/>
      <c r="C98" s="1156"/>
      <c r="D98" s="1156"/>
      <c r="E98" s="1156"/>
      <c r="F98" s="1156"/>
      <c r="G98" s="1157">
        <f aca="true" t="shared" si="13" ref="G98:M98">G72+G77+G80+G83+G88+G94</f>
        <v>36</v>
      </c>
      <c r="H98" s="1158">
        <f t="shared" si="13"/>
        <v>1080</v>
      </c>
      <c r="I98" s="1158">
        <f t="shared" si="13"/>
        <v>442</v>
      </c>
      <c r="J98" s="1158">
        <f t="shared" si="13"/>
        <v>228</v>
      </c>
      <c r="K98" s="1158">
        <f t="shared" si="13"/>
        <v>162</v>
      </c>
      <c r="L98" s="1158">
        <f t="shared" si="13"/>
        <v>52</v>
      </c>
      <c r="M98" s="1158">
        <f t="shared" si="13"/>
        <v>638</v>
      </c>
      <c r="N98" s="1159"/>
      <c r="O98" s="1159"/>
      <c r="P98" s="1159"/>
      <c r="Q98" s="1159"/>
      <c r="R98" s="1159"/>
      <c r="S98" s="1159"/>
      <c r="T98" s="1144"/>
      <c r="U98" s="1144"/>
      <c r="V98" s="1144"/>
      <c r="W98" s="1144"/>
      <c r="X98" s="1144"/>
      <c r="Y98" s="1144"/>
      <c r="AM98" s="1414">
        <f t="shared" si="9"/>
      </c>
      <c r="AN98" s="1414">
        <f t="shared" si="9"/>
      </c>
      <c r="AO98" s="1414">
        <f t="shared" si="9"/>
      </c>
      <c r="AP98" s="1414">
        <f t="shared" si="8"/>
      </c>
      <c r="AQ98" s="1414">
        <f t="shared" si="11"/>
      </c>
      <c r="AR98" s="1414">
        <f t="shared" si="11"/>
      </c>
    </row>
    <row r="99" spans="1:44" s="913" customFormat="1" ht="15.75" customHeight="1" thickBot="1">
      <c r="A99" s="1822" t="s">
        <v>151</v>
      </c>
      <c r="B99" s="1823"/>
      <c r="C99" s="1160"/>
      <c r="D99" s="1160"/>
      <c r="E99" s="1160"/>
      <c r="F99" s="1160"/>
      <c r="G99" s="1161">
        <f>G71+G76+G82+G87+G93+G79</f>
        <v>16</v>
      </c>
      <c r="H99" s="1161">
        <f>H71+H76+H82+H87+H93+H79</f>
        <v>480</v>
      </c>
      <c r="I99" s="1162"/>
      <c r="J99" s="1162"/>
      <c r="K99" s="1162"/>
      <c r="L99" s="1162"/>
      <c r="M99" s="1162"/>
      <c r="N99" s="1162"/>
      <c r="O99" s="1162"/>
      <c r="P99" s="1163"/>
      <c r="Q99" s="1164"/>
      <c r="R99" s="1162"/>
      <c r="S99" s="1162"/>
      <c r="T99" s="1144"/>
      <c r="U99" s="1144"/>
      <c r="V99" s="1144"/>
      <c r="W99" s="1144"/>
      <c r="X99" s="1144"/>
      <c r="Y99" s="1144"/>
      <c r="AM99" s="1414">
        <f t="shared" si="9"/>
      </c>
      <c r="AN99" s="1414">
        <f t="shared" si="9"/>
      </c>
      <c r="AO99" s="1414">
        <f t="shared" si="9"/>
      </c>
      <c r="AP99" s="1414">
        <f t="shared" si="8"/>
      </c>
      <c r="AQ99" s="1414">
        <f t="shared" si="11"/>
      </c>
      <c r="AR99" s="1414">
        <f t="shared" si="11"/>
      </c>
    </row>
    <row r="100" spans="1:44" s="913" customFormat="1" ht="16.5" thickBot="1">
      <c r="A100" s="1824"/>
      <c r="B100" s="1825"/>
      <c r="C100" s="1825"/>
      <c r="D100" s="1825"/>
      <c r="E100" s="1825"/>
      <c r="F100" s="1825"/>
      <c r="G100" s="1825"/>
      <c r="H100" s="1825"/>
      <c r="I100" s="1825"/>
      <c r="J100" s="1825"/>
      <c r="K100" s="1825"/>
      <c r="L100" s="1825"/>
      <c r="M100" s="1825"/>
      <c r="N100" s="1825"/>
      <c r="O100" s="1825"/>
      <c r="P100" s="1825"/>
      <c r="Q100" s="1825"/>
      <c r="R100" s="1825"/>
      <c r="S100" s="1826"/>
      <c r="T100" s="1144"/>
      <c r="U100" s="1144"/>
      <c r="V100" s="1144"/>
      <c r="W100" s="1144"/>
      <c r="X100" s="1144"/>
      <c r="Y100" s="1144"/>
      <c r="AM100" s="1414">
        <f t="shared" si="9"/>
      </c>
      <c r="AN100" s="1414">
        <f t="shared" si="9"/>
      </c>
      <c r="AO100" s="1414">
        <f t="shared" si="9"/>
      </c>
      <c r="AP100" s="1414">
        <f t="shared" si="8"/>
      </c>
      <c r="AQ100" s="1414">
        <f t="shared" si="11"/>
      </c>
      <c r="AR100" s="1414">
        <f t="shared" si="11"/>
      </c>
    </row>
    <row r="101" spans="1:44" s="913" customFormat="1" ht="15.75" customHeight="1" thickBot="1">
      <c r="A101" s="1827" t="s">
        <v>178</v>
      </c>
      <c r="B101" s="1828"/>
      <c r="C101" s="1828"/>
      <c r="D101" s="1828"/>
      <c r="E101" s="1828"/>
      <c r="F101" s="1828"/>
      <c r="G101" s="1828"/>
      <c r="H101" s="1828"/>
      <c r="I101" s="1828"/>
      <c r="J101" s="1828"/>
      <c r="K101" s="1828"/>
      <c r="L101" s="1828"/>
      <c r="M101" s="1828"/>
      <c r="N101" s="1828"/>
      <c r="O101" s="1828"/>
      <c r="P101" s="1828"/>
      <c r="Q101" s="1828"/>
      <c r="R101" s="1828"/>
      <c r="S101" s="1829"/>
      <c r="T101" s="1144"/>
      <c r="U101" s="1144"/>
      <c r="V101" s="1144"/>
      <c r="W101" s="1144"/>
      <c r="X101" s="1144"/>
      <c r="Y101" s="1144"/>
      <c r="AM101" s="1414">
        <f t="shared" si="9"/>
      </c>
      <c r="AN101" s="1414">
        <f t="shared" si="9"/>
      </c>
      <c r="AO101" s="1414">
        <f t="shared" si="9"/>
      </c>
      <c r="AP101" s="1414">
        <f t="shared" si="8"/>
      </c>
      <c r="AQ101" s="1414">
        <f t="shared" si="11"/>
      </c>
      <c r="AR101" s="1414">
        <f t="shared" si="11"/>
      </c>
    </row>
    <row r="102" spans="1:44" s="913" customFormat="1" ht="26.25" customHeight="1" hidden="1" thickBot="1">
      <c r="A102" s="1830" t="s">
        <v>237</v>
      </c>
      <c r="B102" s="1831"/>
      <c r="C102" s="1831"/>
      <c r="D102" s="1831"/>
      <c r="E102" s="1831"/>
      <c r="F102" s="1831"/>
      <c r="G102" s="1831"/>
      <c r="H102" s="1831"/>
      <c r="I102" s="1831"/>
      <c r="J102" s="1831"/>
      <c r="K102" s="1831"/>
      <c r="L102" s="1831"/>
      <c r="M102" s="1831"/>
      <c r="N102" s="1831"/>
      <c r="O102" s="1831"/>
      <c r="P102" s="1831"/>
      <c r="Q102" s="1831"/>
      <c r="R102" s="1831"/>
      <c r="S102" s="1832"/>
      <c r="T102" s="1105"/>
      <c r="U102" s="1105"/>
      <c r="V102" s="1105"/>
      <c r="W102" s="1105"/>
      <c r="X102" s="1105"/>
      <c r="Y102" s="1105"/>
      <c r="AM102" s="1414">
        <f t="shared" si="9"/>
      </c>
      <c r="AN102" s="1414">
        <f t="shared" si="9"/>
      </c>
      <c r="AO102" s="1414">
        <f t="shared" si="9"/>
      </c>
      <c r="AP102" s="1414">
        <f t="shared" si="8"/>
      </c>
      <c r="AQ102" s="1414">
        <f t="shared" si="11"/>
      </c>
      <c r="AR102" s="1414">
        <f t="shared" si="11"/>
      </c>
    </row>
    <row r="103" spans="1:44" s="913" customFormat="1" ht="15.75" hidden="1">
      <c r="A103" s="1165"/>
      <c r="B103" s="1166"/>
      <c r="C103" s="1166"/>
      <c r="D103" s="1166"/>
      <c r="E103" s="1166"/>
      <c r="F103" s="1166"/>
      <c r="G103" s="1090"/>
      <c r="H103" s="935"/>
      <c r="I103" s="1167"/>
      <c r="J103" s="1167"/>
      <c r="K103" s="1167"/>
      <c r="L103" s="1167"/>
      <c r="M103" s="1168"/>
      <c r="N103" s="1166"/>
      <c r="O103" s="1167"/>
      <c r="P103" s="1169"/>
      <c r="Q103" s="1170"/>
      <c r="R103" s="1104"/>
      <c r="S103" s="1170"/>
      <c r="T103" s="1105"/>
      <c r="U103" s="1105"/>
      <c r="V103" s="1105"/>
      <c r="W103" s="1105"/>
      <c r="X103" s="1105"/>
      <c r="Y103" s="1105"/>
      <c r="AM103" s="1414">
        <f t="shared" si="9"/>
      </c>
      <c r="AN103" s="1414">
        <f t="shared" si="9"/>
      </c>
      <c r="AO103" s="1414">
        <f t="shared" si="9"/>
      </c>
      <c r="AP103" s="1414">
        <f t="shared" si="8"/>
      </c>
      <c r="AQ103" s="1414">
        <f t="shared" si="11"/>
      </c>
      <c r="AR103" s="1414">
        <f t="shared" si="11"/>
      </c>
    </row>
    <row r="104" spans="1:44" s="913" customFormat="1" ht="15.75" hidden="1">
      <c r="A104" s="1165"/>
      <c r="B104" s="1166"/>
      <c r="C104" s="1166"/>
      <c r="D104" s="1166"/>
      <c r="E104" s="1166"/>
      <c r="F104" s="1166"/>
      <c r="G104" s="1090"/>
      <c r="H104" s="957"/>
      <c r="I104" s="961"/>
      <c r="J104" s="961"/>
      <c r="K104" s="961"/>
      <c r="L104" s="961"/>
      <c r="M104" s="1171"/>
      <c r="N104" s="1172"/>
      <c r="O104" s="961"/>
      <c r="P104" s="1173"/>
      <c r="Q104" s="1174"/>
      <c r="R104" s="1107"/>
      <c r="S104" s="1174"/>
      <c r="T104" s="1105"/>
      <c r="U104" s="1105"/>
      <c r="V104" s="1105"/>
      <c r="W104" s="1105"/>
      <c r="X104" s="1105"/>
      <c r="Y104" s="1105"/>
      <c r="AM104" s="1414">
        <f t="shared" si="9"/>
      </c>
      <c r="AN104" s="1414">
        <f t="shared" si="9"/>
      </c>
      <c r="AO104" s="1414">
        <f t="shared" si="9"/>
      </c>
      <c r="AP104" s="1414">
        <f t="shared" si="8"/>
      </c>
      <c r="AQ104" s="1414">
        <f t="shared" si="11"/>
      </c>
      <c r="AR104" s="1414">
        <f t="shared" si="11"/>
      </c>
    </row>
    <row r="105" spans="1:44" s="913" customFormat="1" ht="15.75" hidden="1">
      <c r="A105" s="1175"/>
      <c r="B105" s="1172"/>
      <c r="C105" s="1166"/>
      <c r="D105" s="1166"/>
      <c r="E105" s="1166"/>
      <c r="F105" s="1166"/>
      <c r="G105" s="1090"/>
      <c r="H105" s="1090"/>
      <c r="I105" s="1166"/>
      <c r="J105" s="1166"/>
      <c r="K105" s="1166"/>
      <c r="L105" s="1166"/>
      <c r="M105" s="1168"/>
      <c r="N105" s="1166"/>
      <c r="O105" s="1166"/>
      <c r="P105" s="1169"/>
      <c r="Q105" s="1170"/>
      <c r="R105" s="1104"/>
      <c r="S105" s="1107"/>
      <c r="T105" s="1105"/>
      <c r="U105" s="1105"/>
      <c r="V105" s="1105"/>
      <c r="W105" s="1105"/>
      <c r="X105" s="1105"/>
      <c r="Y105" s="1105"/>
      <c r="AM105" s="1414">
        <f t="shared" si="9"/>
      </c>
      <c r="AN105" s="1414">
        <f t="shared" si="9"/>
      </c>
      <c r="AO105" s="1414">
        <f t="shared" si="9"/>
      </c>
      <c r="AP105" s="1414">
        <f t="shared" si="8"/>
      </c>
      <c r="AQ105" s="1414">
        <f t="shared" si="11"/>
      </c>
      <c r="AR105" s="1414">
        <f t="shared" si="11"/>
      </c>
    </row>
    <row r="106" spans="1:44" s="913" customFormat="1" ht="15.75" hidden="1">
      <c r="A106" s="1175"/>
      <c r="B106" s="1172"/>
      <c r="C106" s="1166"/>
      <c r="D106" s="1166"/>
      <c r="E106" s="1166"/>
      <c r="F106" s="1166"/>
      <c r="G106" s="1090"/>
      <c r="H106" s="1090"/>
      <c r="I106" s="1166"/>
      <c r="J106" s="1166"/>
      <c r="K106" s="1166"/>
      <c r="L106" s="1166"/>
      <c r="M106" s="1168"/>
      <c r="N106" s="1166"/>
      <c r="O106" s="1166"/>
      <c r="P106" s="1169"/>
      <c r="Q106" s="1174"/>
      <c r="R106" s="1107"/>
      <c r="S106" s="1107"/>
      <c r="T106" s="1105"/>
      <c r="U106" s="1105"/>
      <c r="V106" s="1105"/>
      <c r="W106" s="1105"/>
      <c r="X106" s="1105"/>
      <c r="Y106" s="1105"/>
      <c r="AM106" s="1414">
        <f t="shared" si="9"/>
      </c>
      <c r="AN106" s="1414">
        <f t="shared" si="9"/>
      </c>
      <c r="AO106" s="1414">
        <f t="shared" si="9"/>
      </c>
      <c r="AP106" s="1414">
        <f t="shared" si="8"/>
      </c>
      <c r="AQ106" s="1414">
        <f t="shared" si="11"/>
      </c>
      <c r="AR106" s="1414">
        <f t="shared" si="11"/>
      </c>
    </row>
    <row r="107" spans="1:44" s="913" customFormat="1" ht="16.5" hidden="1" thickBot="1">
      <c r="A107" s="1175"/>
      <c r="B107" s="1172"/>
      <c r="C107" s="1166"/>
      <c r="D107" s="1166"/>
      <c r="E107" s="1166"/>
      <c r="F107" s="1166"/>
      <c r="G107" s="1090"/>
      <c r="H107" s="1090"/>
      <c r="I107" s="1166"/>
      <c r="J107" s="1166"/>
      <c r="K107" s="1166"/>
      <c r="L107" s="1166"/>
      <c r="M107" s="1168"/>
      <c r="N107" s="1166"/>
      <c r="O107" s="1166"/>
      <c r="P107" s="1169"/>
      <c r="Q107" s="1174"/>
      <c r="R107" s="1107"/>
      <c r="S107" s="1107"/>
      <c r="T107" s="1105"/>
      <c r="U107" s="1105"/>
      <c r="V107" s="1105"/>
      <c r="W107" s="1105"/>
      <c r="X107" s="1105"/>
      <c r="Y107" s="1105"/>
      <c r="AM107" s="1414">
        <f t="shared" si="9"/>
      </c>
      <c r="AN107" s="1414">
        <f t="shared" si="9"/>
      </c>
      <c r="AO107" s="1414">
        <f t="shared" si="9"/>
      </c>
      <c r="AP107" s="1414">
        <f t="shared" si="8"/>
      </c>
      <c r="AQ107" s="1414">
        <f t="shared" si="11"/>
      </c>
      <c r="AR107" s="1414">
        <f t="shared" si="11"/>
      </c>
    </row>
    <row r="108" spans="1:44" s="913" customFormat="1" ht="15.75" customHeight="1" thickBot="1">
      <c r="A108" s="1833" t="s">
        <v>201</v>
      </c>
      <c r="B108" s="1834"/>
      <c r="C108" s="1834"/>
      <c r="D108" s="1834"/>
      <c r="E108" s="1834"/>
      <c r="F108" s="1834"/>
      <c r="G108" s="1834"/>
      <c r="H108" s="1834"/>
      <c r="I108" s="1834"/>
      <c r="J108" s="1834"/>
      <c r="K108" s="1834"/>
      <c r="L108" s="1834"/>
      <c r="M108" s="1834"/>
      <c r="N108" s="1834"/>
      <c r="O108" s="1834"/>
      <c r="P108" s="1834"/>
      <c r="Q108" s="1834"/>
      <c r="R108" s="1834"/>
      <c r="S108" s="1835"/>
      <c r="T108" s="1144"/>
      <c r="U108" s="1144"/>
      <c r="V108" s="1144"/>
      <c r="W108" s="1144"/>
      <c r="X108" s="1144"/>
      <c r="Y108" s="1144"/>
      <c r="AM108" s="1414">
        <f t="shared" si="9"/>
      </c>
      <c r="AN108" s="1414">
        <f t="shared" si="9"/>
      </c>
      <c r="AO108" s="1414">
        <f t="shared" si="9"/>
      </c>
      <c r="AP108" s="1414">
        <f t="shared" si="8"/>
      </c>
      <c r="AQ108" s="1414">
        <f t="shared" si="11"/>
      </c>
      <c r="AR108" s="1414">
        <f t="shared" si="11"/>
      </c>
    </row>
    <row r="109" spans="1:44" s="913" customFormat="1" ht="18" customHeight="1" thickBot="1">
      <c r="A109" s="1176" t="s">
        <v>179</v>
      </c>
      <c r="B109" s="1382" t="s">
        <v>86</v>
      </c>
      <c r="C109" s="1177"/>
      <c r="D109" s="1178"/>
      <c r="E109" s="1178"/>
      <c r="F109" s="1179"/>
      <c r="G109" s="1637">
        <v>8.5</v>
      </c>
      <c r="H109" s="1177">
        <f aca="true" t="shared" si="14" ref="H109:H129">G109*30</f>
        <v>255</v>
      </c>
      <c r="I109" s="1180"/>
      <c r="J109" s="1180"/>
      <c r="K109" s="1181"/>
      <c r="L109" s="1181"/>
      <c r="M109" s="1178"/>
      <c r="N109" s="1177"/>
      <c r="O109" s="1177"/>
      <c r="P109" s="1177"/>
      <c r="Q109" s="1177"/>
      <c r="R109" s="1177"/>
      <c r="S109" s="1177"/>
      <c r="T109" s="1095"/>
      <c r="U109" s="1095"/>
      <c r="V109" s="1095"/>
      <c r="W109" s="1095"/>
      <c r="X109" s="1095"/>
      <c r="Y109" s="1095"/>
      <c r="AM109" s="1414">
        <f t="shared" si="9"/>
      </c>
      <c r="AN109" s="1414">
        <f t="shared" si="9"/>
      </c>
      <c r="AO109" s="1414">
        <f t="shared" si="9"/>
      </c>
      <c r="AP109" s="1414">
        <f t="shared" si="8"/>
      </c>
      <c r="AQ109" s="1414">
        <f t="shared" si="11"/>
      </c>
      <c r="AR109" s="1414">
        <f t="shared" si="11"/>
      </c>
    </row>
    <row r="110" spans="1:44" s="913" customFormat="1" ht="18" customHeight="1" thickBot="1">
      <c r="A110" s="931"/>
      <c r="B110" s="1167" t="s">
        <v>78</v>
      </c>
      <c r="C110" s="935"/>
      <c r="D110" s="1182"/>
      <c r="E110" s="1182"/>
      <c r="F110" s="1183"/>
      <c r="G110" s="1638">
        <v>2.5</v>
      </c>
      <c r="H110" s="935">
        <f t="shared" si="14"/>
        <v>75</v>
      </c>
      <c r="I110" s="1055"/>
      <c r="J110" s="1055"/>
      <c r="K110" s="1056"/>
      <c r="L110" s="1056"/>
      <c r="M110" s="1057"/>
      <c r="N110" s="1090"/>
      <c r="O110" s="935"/>
      <c r="P110" s="1075"/>
      <c r="Q110" s="1090"/>
      <c r="R110" s="935"/>
      <c r="S110" s="935"/>
      <c r="T110" s="1095"/>
      <c r="U110" s="1095"/>
      <c r="V110" s="1095"/>
      <c r="W110" s="1095"/>
      <c r="X110" s="1095"/>
      <c r="Y110" s="1095"/>
      <c r="AM110" s="1414">
        <f t="shared" si="9"/>
      </c>
      <c r="AN110" s="1414">
        <f t="shared" si="9"/>
      </c>
      <c r="AO110" s="1414">
        <f t="shared" si="9"/>
      </c>
      <c r="AP110" s="1414">
        <f t="shared" si="8"/>
      </c>
      <c r="AQ110" s="1414">
        <f t="shared" si="11"/>
      </c>
      <c r="AR110" s="1414">
        <f t="shared" si="11"/>
      </c>
    </row>
    <row r="111" spans="1:44" s="1274" customFormat="1" ht="18" customHeight="1" thickBot="1">
      <c r="A111" s="1176" t="s">
        <v>179</v>
      </c>
      <c r="B111" s="1382" t="s">
        <v>86</v>
      </c>
      <c r="C111" s="957"/>
      <c r="D111" s="1085"/>
      <c r="E111" s="1085"/>
      <c r="F111" s="1084"/>
      <c r="G111" s="1190">
        <v>6</v>
      </c>
      <c r="H111" s="291">
        <f t="shared" si="14"/>
        <v>180</v>
      </c>
      <c r="I111" s="1071">
        <f>I112+I113</f>
        <v>69</v>
      </c>
      <c r="J111" s="1071">
        <v>43</v>
      </c>
      <c r="K111" s="1072">
        <v>26</v>
      </c>
      <c r="L111" s="1072"/>
      <c r="M111" s="974">
        <f>H111-I111</f>
        <v>111</v>
      </c>
      <c r="N111" s="948"/>
      <c r="O111" s="291"/>
      <c r="P111" s="978"/>
      <c r="Q111" s="948"/>
      <c r="R111" s="291"/>
      <c r="S111" s="291"/>
      <c r="T111" s="1315"/>
      <c r="U111" s="1315"/>
      <c r="V111" s="1315"/>
      <c r="W111" s="1315"/>
      <c r="X111" s="1315"/>
      <c r="Y111" s="1315"/>
      <c r="AA111" s="1316">
        <f>G111+G116+G119+G122+G126+G129</f>
        <v>32</v>
      </c>
      <c r="AM111" s="1414">
        <f t="shared" si="9"/>
      </c>
      <c r="AN111" s="1414">
        <f t="shared" si="9"/>
      </c>
      <c r="AO111" s="1414">
        <f t="shared" si="9"/>
      </c>
      <c r="AP111" s="1414">
        <f t="shared" si="8"/>
      </c>
      <c r="AQ111" s="1414" t="s">
        <v>274</v>
      </c>
      <c r="AR111" s="1414" t="s">
        <v>274</v>
      </c>
    </row>
    <row r="112" spans="1:44" s="1274" customFormat="1" ht="18" customHeight="1">
      <c r="A112" s="945" t="s">
        <v>180</v>
      </c>
      <c r="B112" s="976" t="s">
        <v>79</v>
      </c>
      <c r="C112" s="957"/>
      <c r="D112" s="1085" t="s">
        <v>254</v>
      </c>
      <c r="E112" s="1085"/>
      <c r="F112" s="1084"/>
      <c r="G112" s="1189">
        <v>4</v>
      </c>
      <c r="H112" s="957">
        <f t="shared" si="14"/>
        <v>120</v>
      </c>
      <c r="I112" s="1067">
        <v>45</v>
      </c>
      <c r="J112" s="1067">
        <v>27</v>
      </c>
      <c r="K112" s="1068">
        <v>18</v>
      </c>
      <c r="L112" s="1068"/>
      <c r="M112" s="1069">
        <f>H112-I112</f>
        <v>75</v>
      </c>
      <c r="N112" s="979"/>
      <c r="O112" s="957"/>
      <c r="P112" s="1093"/>
      <c r="Q112" s="979"/>
      <c r="R112" s="957">
        <v>5</v>
      </c>
      <c r="S112" s="957"/>
      <c r="T112" s="1315"/>
      <c r="U112" s="1315"/>
      <c r="V112" s="1315"/>
      <c r="W112" s="1315"/>
      <c r="X112" s="1315"/>
      <c r="Y112" s="1315"/>
      <c r="AA112" s="1316">
        <f>G127</f>
        <v>1</v>
      </c>
      <c r="AM112" s="1414">
        <f t="shared" si="9"/>
      </c>
      <c r="AN112" s="1414">
        <f t="shared" si="9"/>
      </c>
      <c r="AO112" s="1414">
        <f t="shared" si="9"/>
      </c>
      <c r="AP112" s="1414">
        <f t="shared" si="8"/>
      </c>
      <c r="AQ112" s="1414" t="str">
        <f t="shared" si="11"/>
        <v>так</v>
      </c>
      <c r="AR112" s="1414">
        <f t="shared" si="11"/>
      </c>
    </row>
    <row r="113" spans="1:44" s="1274" customFormat="1" ht="18" customHeight="1">
      <c r="A113" s="945" t="s">
        <v>181</v>
      </c>
      <c r="B113" s="976" t="s">
        <v>79</v>
      </c>
      <c r="C113" s="957" t="s">
        <v>255</v>
      </c>
      <c r="D113" s="1085"/>
      <c r="E113" s="1085"/>
      <c r="F113" s="1084"/>
      <c r="G113" s="1189">
        <v>2</v>
      </c>
      <c r="H113" s="957">
        <f t="shared" si="14"/>
        <v>60</v>
      </c>
      <c r="I113" s="1067">
        <v>24</v>
      </c>
      <c r="J113" s="1067">
        <v>16</v>
      </c>
      <c r="K113" s="1068">
        <v>8</v>
      </c>
      <c r="L113" s="1068"/>
      <c r="M113" s="1069">
        <f>H113-I113</f>
        <v>36</v>
      </c>
      <c r="N113" s="979"/>
      <c r="O113" s="958"/>
      <c r="P113" s="1383"/>
      <c r="Q113" s="1096"/>
      <c r="R113" s="1089"/>
      <c r="S113" s="1355">
        <v>3</v>
      </c>
      <c r="T113" s="1315"/>
      <c r="U113" s="1315"/>
      <c r="V113" s="1315"/>
      <c r="W113" s="1315"/>
      <c r="X113" s="1315"/>
      <c r="Y113" s="1315"/>
      <c r="AA113" s="1316">
        <f>G111+G116+G119+G122+G128+G129</f>
        <v>31</v>
      </c>
      <c r="AM113" s="1414">
        <f t="shared" si="9"/>
      </c>
      <c r="AN113" s="1414">
        <f t="shared" si="9"/>
      </c>
      <c r="AO113" s="1414">
        <f t="shared" si="9"/>
      </c>
      <c r="AP113" s="1414">
        <f t="shared" si="8"/>
      </c>
      <c r="AQ113" s="1414">
        <f t="shared" si="11"/>
      </c>
      <c r="AR113" s="1414" t="str">
        <f t="shared" si="11"/>
        <v>так</v>
      </c>
    </row>
    <row r="114" spans="1:44" s="1274" customFormat="1" ht="18" customHeight="1">
      <c r="A114" s="945" t="s">
        <v>182</v>
      </c>
      <c r="B114" s="961" t="s">
        <v>91</v>
      </c>
      <c r="C114" s="957"/>
      <c r="D114" s="1085"/>
      <c r="E114" s="1085"/>
      <c r="F114" s="1084"/>
      <c r="G114" s="1189">
        <v>6</v>
      </c>
      <c r="H114" s="957">
        <f t="shared" si="14"/>
        <v>180</v>
      </c>
      <c r="I114" s="1067"/>
      <c r="J114" s="1067"/>
      <c r="K114" s="1068"/>
      <c r="L114" s="1068"/>
      <c r="M114" s="1069"/>
      <c r="N114" s="979"/>
      <c r="O114" s="958"/>
      <c r="P114" s="1383"/>
      <c r="Q114" s="1096"/>
      <c r="R114" s="1089"/>
      <c r="S114" s="1355"/>
      <c r="T114" s="1315"/>
      <c r="U114" s="1315"/>
      <c r="V114" s="1315"/>
      <c r="W114" s="1315"/>
      <c r="X114" s="1315"/>
      <c r="Y114" s="1315"/>
      <c r="AA114" s="1316"/>
      <c r="AM114" s="1414">
        <f t="shared" si="9"/>
      </c>
      <c r="AN114" s="1414">
        <f t="shared" si="9"/>
      </c>
      <c r="AO114" s="1414">
        <f t="shared" si="9"/>
      </c>
      <c r="AP114" s="1414" t="s">
        <v>274</v>
      </c>
      <c r="AQ114" s="1414">
        <f t="shared" si="11"/>
      </c>
      <c r="AR114" s="1414">
        <f t="shared" si="11"/>
      </c>
    </row>
    <row r="115" spans="1:44" s="1274" customFormat="1" ht="18" customHeight="1">
      <c r="A115" s="945"/>
      <c r="B115" s="961" t="s">
        <v>78</v>
      </c>
      <c r="C115" s="957"/>
      <c r="D115" s="1085"/>
      <c r="E115" s="1085"/>
      <c r="F115" s="1084"/>
      <c r="G115" s="1189">
        <v>2</v>
      </c>
      <c r="H115" s="957">
        <f t="shared" si="14"/>
        <v>60</v>
      </c>
      <c r="I115" s="1067"/>
      <c r="J115" s="1067"/>
      <c r="K115" s="1068"/>
      <c r="L115" s="1068"/>
      <c r="M115" s="1069"/>
      <c r="N115" s="979"/>
      <c r="O115" s="958"/>
      <c r="P115" s="1383"/>
      <c r="Q115" s="1096"/>
      <c r="R115" s="1089"/>
      <c r="S115" s="1355"/>
      <c r="T115" s="1315"/>
      <c r="U115" s="1315"/>
      <c r="V115" s="1315"/>
      <c r="W115" s="1315"/>
      <c r="X115" s="1315"/>
      <c r="Y115" s="1315"/>
      <c r="AA115" s="1316"/>
      <c r="AM115" s="1414">
        <f t="shared" si="9"/>
      </c>
      <c r="AN115" s="1414">
        <f t="shared" si="9"/>
      </c>
      <c r="AO115" s="1414">
        <f t="shared" si="9"/>
      </c>
      <c r="AP115" s="1414">
        <f t="shared" si="8"/>
      </c>
      <c r="AQ115" s="1414">
        <f t="shared" si="11"/>
      </c>
      <c r="AR115" s="1414">
        <f t="shared" si="11"/>
      </c>
    </row>
    <row r="116" spans="1:44" s="1274" customFormat="1" ht="16.5" customHeight="1">
      <c r="A116" s="945" t="s">
        <v>246</v>
      </c>
      <c r="B116" s="1365" t="s">
        <v>79</v>
      </c>
      <c r="C116" s="957"/>
      <c r="D116" s="957">
        <v>3</v>
      </c>
      <c r="E116" s="957"/>
      <c r="F116" s="1084"/>
      <c r="G116" s="1190">
        <v>4</v>
      </c>
      <c r="H116" s="291">
        <f t="shared" si="14"/>
        <v>120</v>
      </c>
      <c r="I116" s="1071">
        <v>45</v>
      </c>
      <c r="J116" s="1071">
        <v>30</v>
      </c>
      <c r="K116" s="1072">
        <v>15</v>
      </c>
      <c r="L116" s="1072"/>
      <c r="M116" s="974">
        <f>H116-I116</f>
        <v>75</v>
      </c>
      <c r="N116" s="1384"/>
      <c r="O116" s="972"/>
      <c r="P116" s="1098"/>
      <c r="Q116" s="1133">
        <v>3</v>
      </c>
      <c r="R116" s="1089"/>
      <c r="S116" s="1089"/>
      <c r="T116" s="1315"/>
      <c r="U116" s="1315"/>
      <c r="V116" s="1315"/>
      <c r="W116" s="1315"/>
      <c r="X116" s="1315"/>
      <c r="Y116" s="1315"/>
      <c r="AA116" s="1316"/>
      <c r="AM116" s="1414">
        <f t="shared" si="9"/>
      </c>
      <c r="AN116" s="1414">
        <f t="shared" si="9"/>
      </c>
      <c r="AO116" s="1414">
        <f t="shared" si="9"/>
      </c>
      <c r="AP116" s="1414" t="str">
        <f t="shared" si="8"/>
        <v>так</v>
      </c>
      <c r="AQ116" s="1414">
        <f t="shared" si="11"/>
      </c>
      <c r="AR116" s="1414">
        <f t="shared" si="11"/>
      </c>
    </row>
    <row r="117" spans="1:44" s="1274" customFormat="1" ht="20.25" customHeight="1">
      <c r="A117" s="931" t="s">
        <v>183</v>
      </c>
      <c r="B117" s="1167" t="s">
        <v>93</v>
      </c>
      <c r="C117" s="935"/>
      <c r="D117" s="1182"/>
      <c r="E117" s="1182"/>
      <c r="F117" s="1183"/>
      <c r="G117" s="1385">
        <v>5</v>
      </c>
      <c r="H117" s="935">
        <f t="shared" si="14"/>
        <v>150</v>
      </c>
      <c r="I117" s="1055"/>
      <c r="J117" s="1055"/>
      <c r="K117" s="1056"/>
      <c r="L117" s="1056"/>
      <c r="M117" s="1057"/>
      <c r="N117" s="1090"/>
      <c r="O117" s="1386"/>
      <c r="P117" s="1387"/>
      <c r="Q117" s="1388"/>
      <c r="R117" s="1389"/>
      <c r="S117" s="1390"/>
      <c r="T117" s="1317"/>
      <c r="U117" s="1318"/>
      <c r="V117" s="1319"/>
      <c r="W117" s="1317"/>
      <c r="X117" s="1318"/>
      <c r="Y117" s="1319"/>
      <c r="AA117" s="1316"/>
      <c r="AM117" s="1414">
        <f t="shared" si="9"/>
      </c>
      <c r="AN117" s="1414">
        <f t="shared" si="9"/>
      </c>
      <c r="AO117" s="1414">
        <f t="shared" si="9"/>
      </c>
      <c r="AP117" s="1414">
        <f t="shared" si="8"/>
      </c>
      <c r="AQ117" s="1414" t="s">
        <v>274</v>
      </c>
      <c r="AR117" s="1414">
        <f t="shared" si="11"/>
      </c>
    </row>
    <row r="118" spans="1:44" s="1274" customFormat="1" ht="15.75">
      <c r="A118" s="945"/>
      <c r="B118" s="961" t="s">
        <v>78</v>
      </c>
      <c r="C118" s="957"/>
      <c r="D118" s="1085"/>
      <c r="E118" s="1085"/>
      <c r="F118" s="1084"/>
      <c r="G118" s="1189">
        <v>1</v>
      </c>
      <c r="H118" s="957">
        <f t="shared" si="14"/>
        <v>30</v>
      </c>
      <c r="I118" s="1067"/>
      <c r="J118" s="1067"/>
      <c r="K118" s="1068"/>
      <c r="L118" s="1068"/>
      <c r="M118" s="1069"/>
      <c r="N118" s="979"/>
      <c r="O118" s="958"/>
      <c r="P118" s="1354"/>
      <c r="Q118" s="1133"/>
      <c r="R118" s="1355"/>
      <c r="S118" s="1355"/>
      <c r="T118" s="1317"/>
      <c r="U118" s="1318"/>
      <c r="V118" s="1319"/>
      <c r="W118" s="1317"/>
      <c r="X118" s="1318"/>
      <c r="Y118" s="1319"/>
      <c r="AA118" s="1316"/>
      <c r="AM118" s="1414">
        <f t="shared" si="9"/>
      </c>
      <c r="AN118" s="1414">
        <f t="shared" si="9"/>
      </c>
      <c r="AO118" s="1414">
        <f t="shared" si="9"/>
      </c>
      <c r="AP118" s="1414">
        <f t="shared" si="8"/>
      </c>
      <c r="AQ118" s="1414">
        <f t="shared" si="11"/>
      </c>
      <c r="AR118" s="1414">
        <f t="shared" si="11"/>
      </c>
    </row>
    <row r="119" spans="1:44" s="1276" customFormat="1" ht="15.75">
      <c r="A119" s="1391" t="s">
        <v>247</v>
      </c>
      <c r="B119" s="1365" t="s">
        <v>79</v>
      </c>
      <c r="C119" s="291"/>
      <c r="D119" s="290" t="s">
        <v>254</v>
      </c>
      <c r="E119" s="290"/>
      <c r="F119" s="1366"/>
      <c r="G119" s="1190">
        <v>4</v>
      </c>
      <c r="H119" s="291">
        <f t="shared" si="14"/>
        <v>120</v>
      </c>
      <c r="I119" s="1071">
        <f>J119+K119+L119</f>
        <v>45</v>
      </c>
      <c r="J119" s="1071">
        <v>27</v>
      </c>
      <c r="K119" s="1072">
        <v>18</v>
      </c>
      <c r="L119" s="1072"/>
      <c r="M119" s="974">
        <f>H119-I119</f>
        <v>75</v>
      </c>
      <c r="N119" s="948"/>
      <c r="O119" s="972"/>
      <c r="P119" s="1143"/>
      <c r="Q119" s="1392"/>
      <c r="R119" s="1100">
        <v>5</v>
      </c>
      <c r="S119" s="1100"/>
      <c r="T119" s="1320"/>
      <c r="U119" s="1321"/>
      <c r="V119" s="1322"/>
      <c r="W119" s="1320"/>
      <c r="X119" s="1321"/>
      <c r="Y119" s="1322"/>
      <c r="AA119" s="1274"/>
      <c r="AM119" s="1414">
        <f t="shared" si="9"/>
      </c>
      <c r="AN119" s="1414">
        <f t="shared" si="9"/>
      </c>
      <c r="AO119" s="1414">
        <f t="shared" si="9"/>
      </c>
      <c r="AP119" s="1414">
        <f t="shared" si="8"/>
      </c>
      <c r="AQ119" s="1414" t="str">
        <f t="shared" si="11"/>
        <v>так</v>
      </c>
      <c r="AR119" s="1414">
        <f t="shared" si="11"/>
      </c>
    </row>
    <row r="120" spans="1:44" s="1274" customFormat="1" ht="18" customHeight="1">
      <c r="A120" s="945" t="s">
        <v>202</v>
      </c>
      <c r="B120" s="976" t="s">
        <v>88</v>
      </c>
      <c r="C120" s="957"/>
      <c r="D120" s="1085"/>
      <c r="E120" s="1085"/>
      <c r="F120" s="1084"/>
      <c r="G120" s="1189">
        <f>G121+G122</f>
        <v>12</v>
      </c>
      <c r="H120" s="957">
        <f t="shared" si="14"/>
        <v>360</v>
      </c>
      <c r="I120" s="1067"/>
      <c r="J120" s="1067"/>
      <c r="K120" s="1068"/>
      <c r="L120" s="1068"/>
      <c r="M120" s="1069"/>
      <c r="N120" s="979"/>
      <c r="O120" s="958"/>
      <c r="P120" s="1086"/>
      <c r="Q120" s="1096"/>
      <c r="R120" s="1089"/>
      <c r="S120" s="1089"/>
      <c r="T120" s="1315"/>
      <c r="U120" s="1315"/>
      <c r="V120" s="1315"/>
      <c r="W120" s="1315"/>
      <c r="X120" s="1315"/>
      <c r="Y120" s="1315"/>
      <c r="AA120" s="1274" t="s">
        <v>58</v>
      </c>
      <c r="AM120" s="1414">
        <f t="shared" si="9"/>
      </c>
      <c r="AN120" s="1414">
        <f t="shared" si="9"/>
      </c>
      <c r="AO120" s="1414">
        <f t="shared" si="9"/>
      </c>
      <c r="AP120" s="1414">
        <f t="shared" si="8"/>
      </c>
      <c r="AQ120" s="1414">
        <f t="shared" si="11"/>
      </c>
      <c r="AR120" s="1414">
        <f t="shared" si="11"/>
      </c>
    </row>
    <row r="121" spans="1:44" s="1274" customFormat="1" ht="18" customHeight="1">
      <c r="A121" s="945"/>
      <c r="B121" s="976" t="s">
        <v>78</v>
      </c>
      <c r="C121" s="957"/>
      <c r="D121" s="1085"/>
      <c r="E121" s="1085"/>
      <c r="F121" s="1084"/>
      <c r="G121" s="1189">
        <v>2</v>
      </c>
      <c r="H121" s="957">
        <f t="shared" si="14"/>
        <v>60</v>
      </c>
      <c r="I121" s="1067"/>
      <c r="J121" s="1067"/>
      <c r="K121" s="1068"/>
      <c r="L121" s="1068"/>
      <c r="M121" s="1069"/>
      <c r="N121" s="979"/>
      <c r="O121" s="958"/>
      <c r="P121" s="1086"/>
      <c r="Q121" s="1096"/>
      <c r="R121" s="1089"/>
      <c r="S121" s="1089"/>
      <c r="T121" s="1315"/>
      <c r="U121" s="1315"/>
      <c r="V121" s="1315"/>
      <c r="W121" s="1315"/>
      <c r="X121" s="1315"/>
      <c r="Y121" s="1315"/>
      <c r="AA121" s="1316"/>
      <c r="AM121" s="1414">
        <f t="shared" si="9"/>
      </c>
      <c r="AN121" s="1414">
        <f t="shared" si="9"/>
      </c>
      <c r="AO121" s="1414">
        <f t="shared" si="9"/>
      </c>
      <c r="AP121" s="1414">
        <f t="shared" si="8"/>
      </c>
      <c r="AQ121" s="1414">
        <f t="shared" si="11"/>
      </c>
      <c r="AR121" s="1414">
        <f t="shared" si="11"/>
      </c>
    </row>
    <row r="122" spans="1:44" s="1274" customFormat="1" ht="15.75" customHeight="1">
      <c r="A122" s="945" t="s">
        <v>202</v>
      </c>
      <c r="B122" s="976" t="s">
        <v>88</v>
      </c>
      <c r="C122" s="1068"/>
      <c r="D122" s="1065"/>
      <c r="E122" s="1065"/>
      <c r="F122" s="1066"/>
      <c r="G122" s="1190">
        <f>G123+G124+G125</f>
        <v>10</v>
      </c>
      <c r="H122" s="291">
        <f t="shared" si="14"/>
        <v>300</v>
      </c>
      <c r="I122" s="1071">
        <f>J122+K122+L122</f>
        <v>117</v>
      </c>
      <c r="J122" s="1071">
        <f>J123+J124+J125</f>
        <v>51</v>
      </c>
      <c r="K122" s="1072">
        <f>K123+K124+K125</f>
        <v>33</v>
      </c>
      <c r="L122" s="1072">
        <f>L123+L124+L125</f>
        <v>33</v>
      </c>
      <c r="M122" s="974">
        <f>H122-I122</f>
        <v>183</v>
      </c>
      <c r="N122" s="1132"/>
      <c r="O122" s="300"/>
      <c r="P122" s="1098"/>
      <c r="Q122" s="1099"/>
      <c r="R122" s="1101"/>
      <c r="S122" s="1101"/>
      <c r="T122" s="1315"/>
      <c r="U122" s="1315"/>
      <c r="V122" s="1315"/>
      <c r="W122" s="1315"/>
      <c r="X122" s="1315"/>
      <c r="Y122" s="1315"/>
      <c r="AA122" s="1316"/>
      <c r="AM122" s="1414">
        <f t="shared" si="9"/>
      </c>
      <c r="AN122" s="1414">
        <f t="shared" si="9"/>
      </c>
      <c r="AO122" s="1414" t="s">
        <v>274</v>
      </c>
      <c r="AP122" s="1414" t="s">
        <v>274</v>
      </c>
      <c r="AQ122" s="1414">
        <f t="shared" si="11"/>
      </c>
      <c r="AR122" s="1414">
        <f t="shared" si="11"/>
      </c>
    </row>
    <row r="123" spans="1:44" s="1274" customFormat="1" ht="18" customHeight="1">
      <c r="A123" s="945" t="s">
        <v>203</v>
      </c>
      <c r="B123" s="955" t="s">
        <v>79</v>
      </c>
      <c r="C123" s="1068"/>
      <c r="D123" s="1065" t="s">
        <v>253</v>
      </c>
      <c r="E123" s="1065"/>
      <c r="F123" s="1066"/>
      <c r="G123" s="1189">
        <v>6</v>
      </c>
      <c r="H123" s="957">
        <f t="shared" si="14"/>
        <v>180</v>
      </c>
      <c r="I123" s="1067">
        <f>J123+K123+L123</f>
        <v>72</v>
      </c>
      <c r="J123" s="1067">
        <v>36</v>
      </c>
      <c r="K123" s="1068">
        <v>18</v>
      </c>
      <c r="L123" s="1068">
        <v>18</v>
      </c>
      <c r="M123" s="1069">
        <f>H123-I123</f>
        <v>108</v>
      </c>
      <c r="N123" s="1062"/>
      <c r="O123" s="1131"/>
      <c r="P123" s="1354">
        <v>8</v>
      </c>
      <c r="Q123" s="1133"/>
      <c r="R123" s="1089"/>
      <c r="S123" s="1089"/>
      <c r="T123" s="1315"/>
      <c r="U123" s="1315"/>
      <c r="V123" s="1315"/>
      <c r="W123" s="1315"/>
      <c r="X123" s="1315"/>
      <c r="Y123" s="1315"/>
      <c r="AA123" s="1316"/>
      <c r="AM123" s="1414">
        <f t="shared" si="9"/>
      </c>
      <c r="AN123" s="1414">
        <f t="shared" si="9"/>
      </c>
      <c r="AO123" s="1414" t="str">
        <f t="shared" si="9"/>
        <v>так</v>
      </c>
      <c r="AP123" s="1414">
        <f t="shared" si="8"/>
      </c>
      <c r="AQ123" s="1414">
        <f t="shared" si="11"/>
      </c>
      <c r="AR123" s="1414">
        <f t="shared" si="11"/>
      </c>
    </row>
    <row r="124" spans="1:44" s="1274" customFormat="1" ht="16.5" customHeight="1">
      <c r="A124" s="945" t="s">
        <v>204</v>
      </c>
      <c r="B124" s="955" t="s">
        <v>98</v>
      </c>
      <c r="C124" s="1068">
        <v>3</v>
      </c>
      <c r="D124" s="1065"/>
      <c r="E124" s="1065"/>
      <c r="F124" s="1066"/>
      <c r="G124" s="1189">
        <v>2.5</v>
      </c>
      <c r="H124" s="957">
        <f t="shared" si="14"/>
        <v>75</v>
      </c>
      <c r="I124" s="1067">
        <f>J124+K124+L124</f>
        <v>30</v>
      </c>
      <c r="J124" s="1067">
        <v>15</v>
      </c>
      <c r="K124" s="1068">
        <v>15</v>
      </c>
      <c r="L124" s="1068"/>
      <c r="M124" s="1069">
        <f>H124-I124</f>
        <v>45</v>
      </c>
      <c r="N124" s="1062"/>
      <c r="O124" s="1131"/>
      <c r="P124" s="1354"/>
      <c r="Q124" s="1133">
        <v>2</v>
      </c>
      <c r="R124" s="1089"/>
      <c r="S124" s="1089"/>
      <c r="T124" s="1315"/>
      <c r="U124" s="1315"/>
      <c r="V124" s="1315"/>
      <c r="W124" s="1315"/>
      <c r="X124" s="1315"/>
      <c r="Y124" s="1315"/>
      <c r="AA124" s="1316"/>
      <c r="AM124" s="1414">
        <f t="shared" si="9"/>
      </c>
      <c r="AN124" s="1414">
        <f t="shared" si="9"/>
      </c>
      <c r="AO124" s="1414">
        <f t="shared" si="9"/>
      </c>
      <c r="AP124" s="1414" t="str">
        <f t="shared" si="8"/>
        <v>так</v>
      </c>
      <c r="AQ124" s="1414">
        <f t="shared" si="11"/>
      </c>
      <c r="AR124" s="1414">
        <f t="shared" si="11"/>
      </c>
    </row>
    <row r="125" spans="1:44" s="1274" customFormat="1" ht="18" customHeight="1">
      <c r="A125" s="945" t="s">
        <v>205</v>
      </c>
      <c r="B125" s="967" t="s">
        <v>90</v>
      </c>
      <c r="C125" s="1068"/>
      <c r="D125" s="1065"/>
      <c r="E125" s="1065" t="s">
        <v>69</v>
      </c>
      <c r="F125" s="1066"/>
      <c r="G125" s="1189">
        <v>1.5</v>
      </c>
      <c r="H125" s="957">
        <f t="shared" si="14"/>
        <v>45</v>
      </c>
      <c r="I125" s="1067">
        <v>15</v>
      </c>
      <c r="J125" s="1067"/>
      <c r="K125" s="1068"/>
      <c r="L125" s="1068">
        <v>15</v>
      </c>
      <c r="M125" s="1069">
        <f>H125-I125</f>
        <v>30</v>
      </c>
      <c r="N125" s="1062"/>
      <c r="O125" s="1131"/>
      <c r="P125" s="1354"/>
      <c r="Q125" s="1133">
        <v>1</v>
      </c>
      <c r="R125" s="1089"/>
      <c r="S125" s="1089"/>
      <c r="T125" s="1315"/>
      <c r="U125" s="1315"/>
      <c r="V125" s="1315"/>
      <c r="W125" s="1315"/>
      <c r="X125" s="1315"/>
      <c r="Y125" s="1315"/>
      <c r="AA125" s="1274" t="s">
        <v>57</v>
      </c>
      <c r="AB125" s="1278">
        <f>G123</f>
        <v>6</v>
      </c>
      <c r="AM125" s="1414">
        <f t="shared" si="9"/>
      </c>
      <c r="AN125" s="1414">
        <f t="shared" si="9"/>
      </c>
      <c r="AO125" s="1414">
        <f t="shared" si="9"/>
      </c>
      <c r="AP125" s="1414" t="str">
        <f t="shared" si="8"/>
        <v>так</v>
      </c>
      <c r="AQ125" s="1414">
        <f t="shared" si="11"/>
      </c>
      <c r="AR125" s="1414">
        <f t="shared" si="11"/>
      </c>
    </row>
    <row r="126" spans="1:44" s="1274" customFormat="1" ht="15" customHeight="1">
      <c r="A126" s="945" t="s">
        <v>206</v>
      </c>
      <c r="B126" s="961" t="s">
        <v>94</v>
      </c>
      <c r="C126" s="957"/>
      <c r="D126" s="957"/>
      <c r="E126" s="957"/>
      <c r="F126" s="1084"/>
      <c r="G126" s="1189">
        <f>G128+G127</f>
        <v>5</v>
      </c>
      <c r="H126" s="957">
        <f t="shared" si="14"/>
        <v>150</v>
      </c>
      <c r="I126" s="1067"/>
      <c r="J126" s="1067"/>
      <c r="K126" s="1068"/>
      <c r="L126" s="1068"/>
      <c r="M126" s="1069"/>
      <c r="N126" s="979"/>
      <c r="O126" s="1393"/>
      <c r="P126" s="1086"/>
      <c r="Q126" s="1096"/>
      <c r="R126" s="1089"/>
      <c r="S126" s="1089"/>
      <c r="T126" s="1317"/>
      <c r="U126" s="1318"/>
      <c r="V126" s="1319"/>
      <c r="W126" s="1317"/>
      <c r="X126" s="1318"/>
      <c r="Y126" s="1319"/>
      <c r="AA126" s="1274" t="s">
        <v>58</v>
      </c>
      <c r="AB126" s="1278">
        <f>G112+G113+G116+G119+G124+G125+G128+G129+G131+G135+G137+G138+G141+G144+G147</f>
        <v>39</v>
      </c>
      <c r="AM126" s="1414">
        <f t="shared" si="9"/>
      </c>
      <c r="AN126" s="1414">
        <f t="shared" si="9"/>
      </c>
      <c r="AO126" s="1414">
        <f t="shared" si="9"/>
      </c>
      <c r="AP126" s="1414" t="s">
        <v>274</v>
      </c>
      <c r="AQ126" s="1414">
        <f t="shared" si="11"/>
      </c>
      <c r="AR126" s="1414">
        <f t="shared" si="11"/>
      </c>
    </row>
    <row r="127" spans="1:44" s="1274" customFormat="1" ht="17.25" customHeight="1">
      <c r="A127" s="945"/>
      <c r="B127" s="961" t="s">
        <v>78</v>
      </c>
      <c r="C127" s="957"/>
      <c r="D127" s="957"/>
      <c r="E127" s="957"/>
      <c r="F127" s="1084"/>
      <c r="G127" s="1189">
        <v>1</v>
      </c>
      <c r="H127" s="957">
        <f t="shared" si="14"/>
        <v>30</v>
      </c>
      <c r="I127" s="1067"/>
      <c r="J127" s="1067"/>
      <c r="K127" s="1068"/>
      <c r="L127" s="1068"/>
      <c r="M127" s="1069"/>
      <c r="N127" s="979"/>
      <c r="O127" s="1393"/>
      <c r="P127" s="1086"/>
      <c r="Q127" s="1096"/>
      <c r="R127" s="1089"/>
      <c r="S127" s="1089"/>
      <c r="T127" s="1323"/>
      <c r="U127" s="1324"/>
      <c r="V127" s="1325"/>
      <c r="W127" s="1326"/>
      <c r="X127" s="1327"/>
      <c r="Y127" s="1325"/>
      <c r="AA127" s="1316"/>
      <c r="AB127" s="1278"/>
      <c r="AM127" s="1414">
        <f t="shared" si="9"/>
      </c>
      <c r="AN127" s="1414">
        <f t="shared" si="9"/>
      </c>
      <c r="AO127" s="1414">
        <f t="shared" si="9"/>
      </c>
      <c r="AP127" s="1414">
        <f t="shared" si="8"/>
      </c>
      <c r="AQ127" s="1414">
        <f t="shared" si="11"/>
      </c>
      <c r="AR127" s="1414">
        <f t="shared" si="11"/>
      </c>
    </row>
    <row r="128" spans="1:44" s="1274" customFormat="1" ht="15" customHeight="1">
      <c r="A128" s="945" t="s">
        <v>207</v>
      </c>
      <c r="B128" s="1365" t="s">
        <v>79</v>
      </c>
      <c r="C128" s="957"/>
      <c r="D128" s="957">
        <v>3</v>
      </c>
      <c r="E128" s="957"/>
      <c r="F128" s="1084"/>
      <c r="G128" s="1190">
        <v>4</v>
      </c>
      <c r="H128" s="291">
        <f t="shared" si="14"/>
        <v>120</v>
      </c>
      <c r="I128" s="1071">
        <v>45</v>
      </c>
      <c r="J128" s="1071">
        <v>30</v>
      </c>
      <c r="K128" s="1072">
        <v>15</v>
      </c>
      <c r="L128" s="1072"/>
      <c r="M128" s="974">
        <f>H128-I128</f>
        <v>75</v>
      </c>
      <c r="N128" s="948"/>
      <c r="O128" s="1394"/>
      <c r="P128" s="1098"/>
      <c r="Q128" s="1392">
        <v>3</v>
      </c>
      <c r="R128" s="1089"/>
      <c r="S128" s="1089"/>
      <c r="T128" s="1326"/>
      <c r="U128" s="1327"/>
      <c r="V128" s="1325"/>
      <c r="W128" s="1326"/>
      <c r="X128" s="1327"/>
      <c r="Y128" s="1325"/>
      <c r="AA128" s="1316"/>
      <c r="AM128" s="1414">
        <f t="shared" si="9"/>
      </c>
      <c r="AN128" s="1414">
        <f t="shared" si="9"/>
      </c>
      <c r="AO128" s="1414">
        <f t="shared" si="9"/>
      </c>
      <c r="AP128" s="1414" t="str">
        <f t="shared" si="8"/>
        <v>так</v>
      </c>
      <c r="AQ128" s="1414">
        <f t="shared" si="11"/>
      </c>
      <c r="AR128" s="1414">
        <f t="shared" si="11"/>
      </c>
    </row>
    <row r="129" spans="1:44" s="1274" customFormat="1" ht="16.5" thickBot="1">
      <c r="A129" s="1113" t="s">
        <v>208</v>
      </c>
      <c r="B129" s="1395" t="s">
        <v>101</v>
      </c>
      <c r="C129" s="1146" t="s">
        <v>255</v>
      </c>
      <c r="D129" s="1396"/>
      <c r="E129" s="1396"/>
      <c r="F129" s="1187"/>
      <c r="G129" s="1188">
        <v>3</v>
      </c>
      <c r="H129" s="985">
        <f t="shared" si="14"/>
        <v>90</v>
      </c>
      <c r="I129" s="1139">
        <f>J129+K129+L129</f>
        <v>32</v>
      </c>
      <c r="J129" s="1139">
        <v>16</v>
      </c>
      <c r="K129" s="1140">
        <v>16</v>
      </c>
      <c r="L129" s="1140"/>
      <c r="M129" s="1397">
        <f>H129-I129</f>
        <v>58</v>
      </c>
      <c r="N129" s="985"/>
      <c r="O129" s="1146"/>
      <c r="P129" s="1398"/>
      <c r="Q129" s="1398"/>
      <c r="R129" s="1398"/>
      <c r="S129" s="1148">
        <v>4</v>
      </c>
      <c r="AA129" s="1316"/>
      <c r="AM129" s="1414">
        <f t="shared" si="9"/>
      </c>
      <c r="AN129" s="1414">
        <f t="shared" si="9"/>
      </c>
      <c r="AO129" s="1414">
        <f t="shared" si="9"/>
      </c>
      <c r="AP129" s="1414">
        <f t="shared" si="8"/>
      </c>
      <c r="AQ129" s="1414">
        <f t="shared" si="11"/>
      </c>
      <c r="AR129" s="1414" t="str">
        <f t="shared" si="11"/>
        <v>так</v>
      </c>
    </row>
    <row r="130" spans="1:44" s="913" customFormat="1" ht="16.5" thickBot="1">
      <c r="A130" s="1839" t="s">
        <v>226</v>
      </c>
      <c r="B130" s="1840"/>
      <c r="C130" s="1840"/>
      <c r="D130" s="1840"/>
      <c r="E130" s="1840"/>
      <c r="F130" s="1840"/>
      <c r="G130" s="1840"/>
      <c r="H130" s="1840"/>
      <c r="I130" s="1840"/>
      <c r="J130" s="1840"/>
      <c r="K130" s="1840"/>
      <c r="L130" s="1840"/>
      <c r="M130" s="1840"/>
      <c r="N130" s="1840"/>
      <c r="O130" s="1840"/>
      <c r="P130" s="1840"/>
      <c r="Q130" s="1840"/>
      <c r="R130" s="1840"/>
      <c r="S130" s="1841"/>
      <c r="AA130" s="1184"/>
      <c r="AM130" s="1414">
        <f t="shared" si="9"/>
      </c>
      <c r="AN130" s="1414">
        <f t="shared" si="9"/>
      </c>
      <c r="AO130" s="1414">
        <f t="shared" si="9"/>
      </c>
      <c r="AP130" s="1414">
        <f t="shared" si="8"/>
      </c>
      <c r="AQ130" s="1414">
        <f t="shared" si="11"/>
      </c>
      <c r="AR130" s="1414">
        <f t="shared" si="11"/>
      </c>
    </row>
    <row r="131" spans="1:44" s="1274" customFormat="1" ht="15.75">
      <c r="A131" s="931" t="s">
        <v>80</v>
      </c>
      <c r="B131" s="1399" t="s">
        <v>216</v>
      </c>
      <c r="C131" s="1368" t="s">
        <v>255</v>
      </c>
      <c r="D131" s="1182"/>
      <c r="E131" s="1182"/>
      <c r="F131" s="1183"/>
      <c r="G131" s="1400">
        <v>2</v>
      </c>
      <c r="H131" s="1368">
        <f aca="true" t="shared" si="15" ref="H131:H165">G131*30</f>
        <v>60</v>
      </c>
      <c r="I131" s="1369">
        <f>J131+K131+L131</f>
        <v>32</v>
      </c>
      <c r="J131" s="1369">
        <v>16</v>
      </c>
      <c r="K131" s="1370">
        <v>16</v>
      </c>
      <c r="L131" s="1370"/>
      <c r="M131" s="1371">
        <f>H131-I131</f>
        <v>28</v>
      </c>
      <c r="N131" s="934"/>
      <c r="O131" s="1401"/>
      <c r="P131" s="1402"/>
      <c r="Q131" s="1403"/>
      <c r="R131" s="1390"/>
      <c r="S131" s="1390">
        <v>4</v>
      </c>
      <c r="AA131" s="1316">
        <f>G131+G132+G141+G144+G147</f>
        <v>16</v>
      </c>
      <c r="AM131" s="1414">
        <f t="shared" si="9"/>
      </c>
      <c r="AN131" s="1414">
        <f t="shared" si="9"/>
      </c>
      <c r="AO131" s="1414">
        <f t="shared" si="9"/>
      </c>
      <c r="AP131" s="1414">
        <f t="shared" si="8"/>
      </c>
      <c r="AQ131" s="1414">
        <f t="shared" si="11"/>
      </c>
      <c r="AR131" s="1414" t="str">
        <f t="shared" si="11"/>
        <v>так</v>
      </c>
    </row>
    <row r="132" spans="1:44" s="1274" customFormat="1" ht="15.75">
      <c r="A132" s="945" t="s">
        <v>67</v>
      </c>
      <c r="B132" s="961" t="s">
        <v>219</v>
      </c>
      <c r="C132" s="957"/>
      <c r="D132" s="957"/>
      <c r="E132" s="957"/>
      <c r="F132" s="1084"/>
      <c r="G132" s="1189">
        <v>8</v>
      </c>
      <c r="H132" s="957">
        <f t="shared" si="15"/>
        <v>240</v>
      </c>
      <c r="I132" s="1067"/>
      <c r="J132" s="1067"/>
      <c r="K132" s="1068"/>
      <c r="L132" s="1068"/>
      <c r="M132" s="1069"/>
      <c r="N132" s="979"/>
      <c r="O132" s="1259"/>
      <c r="P132" s="1086"/>
      <c r="Q132" s="1096"/>
      <c r="R132" s="1089"/>
      <c r="S132" s="1089"/>
      <c r="AA132" s="1316">
        <f>G133</f>
        <v>2</v>
      </c>
      <c r="AM132" s="1414">
        <f t="shared" si="9"/>
      </c>
      <c r="AN132" s="1414">
        <f t="shared" si="9"/>
      </c>
      <c r="AO132" s="1414">
        <f t="shared" si="9"/>
      </c>
      <c r="AP132" s="1414" t="s">
        <v>274</v>
      </c>
      <c r="AQ132" s="1414">
        <f t="shared" si="11"/>
      </c>
      <c r="AR132" s="1414">
        <f t="shared" si="11"/>
      </c>
    </row>
    <row r="133" spans="1:44" s="1274" customFormat="1" ht="15.75">
      <c r="A133" s="945"/>
      <c r="B133" s="961" t="s">
        <v>78</v>
      </c>
      <c r="C133" s="957"/>
      <c r="D133" s="957"/>
      <c r="E133" s="957"/>
      <c r="F133" s="1084"/>
      <c r="G133" s="1189">
        <v>2</v>
      </c>
      <c r="H133" s="957">
        <f t="shared" si="15"/>
        <v>60</v>
      </c>
      <c r="I133" s="1067"/>
      <c r="J133" s="1067"/>
      <c r="K133" s="1068"/>
      <c r="L133" s="1068"/>
      <c r="M133" s="1069"/>
      <c r="N133" s="979"/>
      <c r="O133" s="1259"/>
      <c r="P133" s="1086"/>
      <c r="Q133" s="1096"/>
      <c r="R133" s="1089"/>
      <c r="S133" s="1089"/>
      <c r="AA133" s="1316">
        <f>G131+G134+G141+G144+G147</f>
        <v>14</v>
      </c>
      <c r="AM133" s="1414">
        <f t="shared" si="9"/>
      </c>
      <c r="AN133" s="1414">
        <f t="shared" si="9"/>
      </c>
      <c r="AO133" s="1414">
        <f t="shared" si="9"/>
      </c>
      <c r="AP133" s="1414">
        <f t="shared" si="8"/>
      </c>
      <c r="AQ133" s="1414">
        <f t="shared" si="11"/>
      </c>
      <c r="AR133" s="1414">
        <f t="shared" si="11"/>
      </c>
    </row>
    <row r="134" spans="1:44" s="1274" customFormat="1" ht="15.75">
      <c r="A134" s="945"/>
      <c r="B134" s="1345" t="s">
        <v>79</v>
      </c>
      <c r="C134" s="957"/>
      <c r="D134" s="957"/>
      <c r="E134" s="957"/>
      <c r="F134" s="1084"/>
      <c r="G134" s="1190">
        <v>6</v>
      </c>
      <c r="H134" s="291">
        <f t="shared" si="15"/>
        <v>180</v>
      </c>
      <c r="I134" s="1071">
        <v>77</v>
      </c>
      <c r="J134" s="1071">
        <v>30</v>
      </c>
      <c r="K134" s="1072">
        <v>30</v>
      </c>
      <c r="L134" s="1072">
        <v>17</v>
      </c>
      <c r="M134" s="974">
        <f>H134-I134</f>
        <v>103</v>
      </c>
      <c r="N134" s="979"/>
      <c r="O134" s="958"/>
      <c r="P134" s="1086"/>
      <c r="Q134" s="1096"/>
      <c r="R134" s="1089"/>
      <c r="S134" s="1089"/>
      <c r="AA134" s="1316"/>
      <c r="AM134" s="1414">
        <f t="shared" si="9"/>
      </c>
      <c r="AN134" s="1414">
        <f t="shared" si="9"/>
      </c>
      <c r="AO134" s="1414">
        <f t="shared" si="9"/>
      </c>
      <c r="AP134" s="1414">
        <f t="shared" si="8"/>
      </c>
      <c r="AQ134" s="1414">
        <f t="shared" si="11"/>
      </c>
      <c r="AR134" s="1414">
        <f t="shared" si="11"/>
      </c>
    </row>
    <row r="135" spans="1:44" s="1274" customFormat="1" ht="15.75">
      <c r="A135" s="945"/>
      <c r="B135" s="961" t="s">
        <v>79</v>
      </c>
      <c r="C135" s="957">
        <v>3</v>
      </c>
      <c r="D135" s="957"/>
      <c r="E135" s="957"/>
      <c r="F135" s="1084"/>
      <c r="G135" s="1189">
        <v>5</v>
      </c>
      <c r="H135" s="957">
        <f t="shared" si="15"/>
        <v>150</v>
      </c>
      <c r="I135" s="1067">
        <v>60</v>
      </c>
      <c r="J135" s="1067">
        <v>30</v>
      </c>
      <c r="K135" s="1068">
        <v>30</v>
      </c>
      <c r="L135" s="1068"/>
      <c r="M135" s="1069">
        <f>H135-I135</f>
        <v>90</v>
      </c>
      <c r="N135" s="979"/>
      <c r="O135" s="958"/>
      <c r="P135" s="1086"/>
      <c r="Q135" s="1133">
        <v>4</v>
      </c>
      <c r="R135" s="1089"/>
      <c r="S135" s="1089"/>
      <c r="AA135" s="1316"/>
      <c r="AM135" s="1414">
        <f t="shared" si="9"/>
      </c>
      <c r="AN135" s="1414">
        <f t="shared" si="9"/>
      </c>
      <c r="AO135" s="1414">
        <f t="shared" si="9"/>
      </c>
      <c r="AP135" s="1414" t="str">
        <f t="shared" si="8"/>
        <v>так</v>
      </c>
      <c r="AQ135" s="1414">
        <f t="shared" si="11"/>
      </c>
      <c r="AR135" s="1414">
        <f t="shared" si="11"/>
      </c>
    </row>
    <row r="136" spans="1:44" s="1274" customFormat="1" ht="15.75">
      <c r="A136" s="945"/>
      <c r="B136" s="961" t="s">
        <v>217</v>
      </c>
      <c r="C136" s="957"/>
      <c r="D136" s="957"/>
      <c r="E136" s="957"/>
      <c r="F136" s="1084"/>
      <c r="G136" s="1190">
        <v>1</v>
      </c>
      <c r="H136" s="957">
        <f t="shared" si="15"/>
        <v>30</v>
      </c>
      <c r="I136" s="1067">
        <v>17</v>
      </c>
      <c r="J136" s="1067"/>
      <c r="K136" s="1068"/>
      <c r="L136" s="1068">
        <v>17</v>
      </c>
      <c r="M136" s="1069">
        <f>H136-I136</f>
        <v>13</v>
      </c>
      <c r="N136" s="979"/>
      <c r="O136" s="958"/>
      <c r="P136" s="1086"/>
      <c r="Q136" s="1096"/>
      <c r="R136" s="1089"/>
      <c r="S136" s="1089"/>
      <c r="AA136" s="1316"/>
      <c r="AM136" s="1414">
        <f t="shared" si="9"/>
      </c>
      <c r="AN136" s="1414">
        <f t="shared" si="9"/>
      </c>
      <c r="AO136" s="1414">
        <f t="shared" si="9"/>
      </c>
      <c r="AP136" s="1414">
        <f t="shared" si="8"/>
      </c>
      <c r="AQ136" s="1414">
        <f t="shared" si="11"/>
      </c>
      <c r="AR136" s="1414">
        <f t="shared" si="11"/>
      </c>
    </row>
    <row r="137" spans="1:44" s="1274" customFormat="1" ht="15.75">
      <c r="A137" s="945"/>
      <c r="B137" s="961" t="s">
        <v>217</v>
      </c>
      <c r="C137" s="957"/>
      <c r="D137" s="957"/>
      <c r="E137" s="957"/>
      <c r="F137" s="1084"/>
      <c r="G137" s="1189">
        <v>0.5</v>
      </c>
      <c r="H137" s="957">
        <f t="shared" si="15"/>
        <v>15</v>
      </c>
      <c r="I137" s="1067">
        <v>9</v>
      </c>
      <c r="J137" s="1067"/>
      <c r="K137" s="1068"/>
      <c r="L137" s="1068">
        <v>9</v>
      </c>
      <c r="M137" s="1069">
        <f>H137-I137</f>
        <v>6</v>
      </c>
      <c r="N137" s="979"/>
      <c r="O137" s="958"/>
      <c r="P137" s="1086"/>
      <c r="Q137" s="1096"/>
      <c r="R137" s="1355">
        <v>1</v>
      </c>
      <c r="S137" s="1089"/>
      <c r="AA137" s="1316"/>
      <c r="AM137" s="1414">
        <f t="shared" si="9"/>
      </c>
      <c r="AN137" s="1414">
        <f t="shared" si="9"/>
      </c>
      <c r="AO137" s="1414">
        <f t="shared" si="9"/>
      </c>
      <c r="AP137" s="1414">
        <f t="shared" si="8"/>
      </c>
      <c r="AQ137" s="1414" t="str">
        <f t="shared" si="11"/>
        <v>так</v>
      </c>
      <c r="AR137" s="1414">
        <f t="shared" si="11"/>
      </c>
    </row>
    <row r="138" spans="1:44" s="1274" customFormat="1" ht="15.75">
      <c r="A138" s="945"/>
      <c r="B138" s="961" t="s">
        <v>217</v>
      </c>
      <c r="C138" s="957"/>
      <c r="D138" s="957"/>
      <c r="E138" s="957" t="s">
        <v>255</v>
      </c>
      <c r="F138" s="1084"/>
      <c r="G138" s="1189">
        <v>0.5</v>
      </c>
      <c r="H138" s="957">
        <f t="shared" si="15"/>
        <v>15</v>
      </c>
      <c r="I138" s="1067">
        <v>8</v>
      </c>
      <c r="J138" s="1067"/>
      <c r="K138" s="1068"/>
      <c r="L138" s="1068">
        <v>8</v>
      </c>
      <c r="M138" s="1069">
        <f>H138-I138</f>
        <v>7</v>
      </c>
      <c r="N138" s="979"/>
      <c r="O138" s="958"/>
      <c r="P138" s="1086"/>
      <c r="Q138" s="1096"/>
      <c r="R138" s="1089"/>
      <c r="S138" s="1355">
        <v>1</v>
      </c>
      <c r="AA138" s="1316"/>
      <c r="AM138" s="1414">
        <f t="shared" si="9"/>
      </c>
      <c r="AN138" s="1414">
        <f t="shared" si="9"/>
      </c>
      <c r="AO138" s="1414">
        <f t="shared" si="9"/>
      </c>
      <c r="AP138" s="1414">
        <f t="shared" si="8"/>
      </c>
      <c r="AQ138" s="1414">
        <f t="shared" si="11"/>
      </c>
      <c r="AR138" s="1414" t="str">
        <f t="shared" si="11"/>
        <v>так</v>
      </c>
    </row>
    <row r="139" spans="1:44" s="913" customFormat="1" ht="31.5">
      <c r="A139" s="945" t="s">
        <v>69</v>
      </c>
      <c r="B139" s="961" t="s">
        <v>218</v>
      </c>
      <c r="C139" s="957"/>
      <c r="D139" s="957"/>
      <c r="E139" s="957"/>
      <c r="F139" s="1084"/>
      <c r="G139" s="1189"/>
      <c r="H139" s="957"/>
      <c r="I139" s="1067"/>
      <c r="J139" s="1067"/>
      <c r="K139" s="1068"/>
      <c r="L139" s="1068"/>
      <c r="M139" s="1069"/>
      <c r="N139" s="979"/>
      <c r="O139" s="958"/>
      <c r="P139" s="1086"/>
      <c r="Q139" s="1133"/>
      <c r="R139" s="1089"/>
      <c r="S139" s="1089"/>
      <c r="AA139" s="1184"/>
      <c r="AM139" s="1414">
        <f t="shared" si="9"/>
      </c>
      <c r="AN139" s="1414">
        <f t="shared" si="9"/>
      </c>
      <c r="AO139" s="1414">
        <f t="shared" si="9"/>
      </c>
      <c r="AP139" s="1414">
        <f t="shared" si="9"/>
      </c>
      <c r="AQ139" s="1414">
        <f t="shared" si="11"/>
      </c>
      <c r="AR139" s="1414">
        <f t="shared" si="11"/>
      </c>
    </row>
    <row r="140" spans="1:44" s="913" customFormat="1" ht="15.75">
      <c r="A140" s="945"/>
      <c r="B140" s="976" t="s">
        <v>78</v>
      </c>
      <c r="C140" s="957"/>
      <c r="D140" s="957"/>
      <c r="E140" s="957"/>
      <c r="F140" s="1084"/>
      <c r="G140" s="1189"/>
      <c r="H140" s="957"/>
      <c r="I140" s="1067"/>
      <c r="J140" s="1067"/>
      <c r="K140" s="1068"/>
      <c r="L140" s="1068"/>
      <c r="M140" s="1069"/>
      <c r="N140" s="979"/>
      <c r="O140" s="958"/>
      <c r="P140" s="1086"/>
      <c r="Q140" s="1133"/>
      <c r="R140" s="1089"/>
      <c r="S140" s="1089"/>
      <c r="AA140" s="1184"/>
      <c r="AM140" s="1414">
        <f aca="true" t="shared" si="16" ref="AM140:AP165">IF(N140&lt;&gt;0,"так","")</f>
      </c>
      <c r="AN140" s="1414">
        <f t="shared" si="16"/>
      </c>
      <c r="AO140" s="1414">
        <f t="shared" si="16"/>
      </c>
      <c r="AP140" s="1414">
        <f t="shared" si="16"/>
      </c>
      <c r="AQ140" s="1414">
        <f t="shared" si="11"/>
      </c>
      <c r="AR140" s="1414">
        <f t="shared" si="11"/>
      </c>
    </row>
    <row r="141" spans="1:44" s="1274" customFormat="1" ht="31.5">
      <c r="A141" s="945" t="s">
        <v>69</v>
      </c>
      <c r="B141" s="961" t="s">
        <v>218</v>
      </c>
      <c r="C141" s="957"/>
      <c r="D141" s="1085">
        <v>3</v>
      </c>
      <c r="E141" s="1085"/>
      <c r="F141" s="1084"/>
      <c r="G141" s="1190">
        <v>2</v>
      </c>
      <c r="H141" s="291">
        <f t="shared" si="15"/>
        <v>60</v>
      </c>
      <c r="I141" s="1071">
        <v>30</v>
      </c>
      <c r="J141" s="1071">
        <v>15</v>
      </c>
      <c r="K141" s="1072">
        <v>15</v>
      </c>
      <c r="L141" s="1072"/>
      <c r="M141" s="974">
        <f>H141-I141</f>
        <v>30</v>
      </c>
      <c r="N141" s="948"/>
      <c r="O141" s="958"/>
      <c r="P141" s="1086"/>
      <c r="Q141" s="1133">
        <v>2</v>
      </c>
      <c r="R141" s="1089"/>
      <c r="S141" s="1089"/>
      <c r="AA141" s="1316"/>
      <c r="AM141" s="1414">
        <f t="shared" si="16"/>
      </c>
      <c r="AN141" s="1414">
        <f t="shared" si="16"/>
      </c>
      <c r="AO141" s="1414">
        <f t="shared" si="16"/>
      </c>
      <c r="AP141" s="1414" t="str">
        <f t="shared" si="16"/>
        <v>так</v>
      </c>
      <c r="AQ141" s="1414">
        <f t="shared" si="11"/>
      </c>
      <c r="AR141" s="1414">
        <f t="shared" si="11"/>
      </c>
    </row>
    <row r="142" spans="1:44" s="913" customFormat="1" ht="22.5" customHeight="1" thickBot="1">
      <c r="A142" s="945" t="s">
        <v>89</v>
      </c>
      <c r="B142" s="961" t="s">
        <v>222</v>
      </c>
      <c r="C142" s="957"/>
      <c r="D142" s="957"/>
      <c r="E142" s="957"/>
      <c r="F142" s="1084"/>
      <c r="G142" s="1189"/>
      <c r="H142" s="957"/>
      <c r="I142" s="1067"/>
      <c r="J142" s="1067"/>
      <c r="K142" s="1068"/>
      <c r="L142" s="1068"/>
      <c r="M142" s="1069"/>
      <c r="N142" s="979"/>
      <c r="O142" s="958"/>
      <c r="P142" s="1086"/>
      <c r="Q142" s="1096"/>
      <c r="R142" s="1089"/>
      <c r="S142" s="1089"/>
      <c r="T142" s="1185"/>
      <c r="U142" s="1186"/>
      <c r="V142" s="1191"/>
      <c r="W142" s="1185"/>
      <c r="X142" s="1186"/>
      <c r="Y142" s="1191"/>
      <c r="AA142" s="1184"/>
      <c r="AM142" s="1414">
        <f t="shared" si="16"/>
      </c>
      <c r="AN142" s="1414">
        <f t="shared" si="16"/>
      </c>
      <c r="AO142" s="1414">
        <f t="shared" si="16"/>
      </c>
      <c r="AP142" s="1414">
        <f t="shared" si="16"/>
      </c>
      <c r="AQ142" s="1414">
        <f t="shared" si="11"/>
      </c>
      <c r="AR142" s="1414">
        <f t="shared" si="11"/>
      </c>
    </row>
    <row r="143" spans="1:44" s="913" customFormat="1" ht="22.5" customHeight="1" thickBot="1">
      <c r="A143" s="945"/>
      <c r="B143" s="961" t="s">
        <v>78</v>
      </c>
      <c r="C143" s="957"/>
      <c r="D143" s="957"/>
      <c r="E143" s="957"/>
      <c r="F143" s="1084"/>
      <c r="G143" s="1189"/>
      <c r="H143" s="1146"/>
      <c r="I143" s="1067"/>
      <c r="J143" s="1067"/>
      <c r="K143" s="1068"/>
      <c r="L143" s="1068"/>
      <c r="M143" s="1069"/>
      <c r="N143" s="979"/>
      <c r="O143" s="958"/>
      <c r="P143" s="1086"/>
      <c r="Q143" s="1096"/>
      <c r="R143" s="1089"/>
      <c r="S143" s="1089"/>
      <c r="T143" s="1134"/>
      <c r="U143" s="1135"/>
      <c r="V143" s="1135"/>
      <c r="W143" s="1135"/>
      <c r="X143" s="1135"/>
      <c r="Y143" s="1135"/>
      <c r="AA143" s="1184"/>
      <c r="AM143" s="1414">
        <f t="shared" si="16"/>
      </c>
      <c r="AN143" s="1414">
        <f t="shared" si="16"/>
      </c>
      <c r="AO143" s="1414">
        <f t="shared" si="16"/>
      </c>
      <c r="AP143" s="1414">
        <f t="shared" si="16"/>
      </c>
      <c r="AQ143" s="1414">
        <f t="shared" si="11"/>
      </c>
      <c r="AR143" s="1414">
        <f t="shared" si="11"/>
      </c>
    </row>
    <row r="144" spans="1:44" s="1274" customFormat="1" ht="21.75" customHeight="1">
      <c r="A144" s="945" t="s">
        <v>89</v>
      </c>
      <c r="B144" s="961" t="s">
        <v>222</v>
      </c>
      <c r="C144" s="1146"/>
      <c r="D144" s="1146" t="s">
        <v>254</v>
      </c>
      <c r="E144" s="1146"/>
      <c r="F144" s="1187"/>
      <c r="G144" s="1404">
        <v>2</v>
      </c>
      <c r="H144" s="1002">
        <f t="shared" si="15"/>
        <v>60</v>
      </c>
      <c r="I144" s="1405">
        <f>J144+K144+L144</f>
        <v>27</v>
      </c>
      <c r="J144" s="1139">
        <v>18</v>
      </c>
      <c r="K144" s="1140">
        <v>9</v>
      </c>
      <c r="L144" s="1140"/>
      <c r="M144" s="1141">
        <f>H144-I144</f>
        <v>33</v>
      </c>
      <c r="N144" s="984"/>
      <c r="O144" s="1192"/>
      <c r="P144" s="1193"/>
      <c r="Q144" s="1194"/>
      <c r="R144" s="1148">
        <v>3</v>
      </c>
      <c r="S144" s="1089"/>
      <c r="T144" s="1328"/>
      <c r="U144" s="1328"/>
      <c r="V144" s="1328"/>
      <c r="W144" s="1328"/>
      <c r="X144" s="1328"/>
      <c r="Y144" s="1329"/>
      <c r="AA144" s="1316"/>
      <c r="AM144" s="1414">
        <f t="shared" si="16"/>
      </c>
      <c r="AN144" s="1414">
        <f t="shared" si="16"/>
      </c>
      <c r="AO144" s="1414">
        <f t="shared" si="16"/>
      </c>
      <c r="AP144" s="1414">
        <f t="shared" si="16"/>
      </c>
      <c r="AQ144" s="1414" t="str">
        <f t="shared" si="11"/>
        <v>так</v>
      </c>
      <c r="AR144" s="1414">
        <f t="shared" si="11"/>
      </c>
    </row>
    <row r="145" spans="1:44" s="913" customFormat="1" ht="15.75">
      <c r="A145" s="1106" t="s">
        <v>44</v>
      </c>
      <c r="B145" s="955" t="s">
        <v>109</v>
      </c>
      <c r="C145" s="1197"/>
      <c r="D145" s="1197"/>
      <c r="E145" s="1197"/>
      <c r="F145" s="1197"/>
      <c r="G145" s="1189">
        <f>G147</f>
        <v>2</v>
      </c>
      <c r="H145" s="1198">
        <f t="shared" si="15"/>
        <v>60</v>
      </c>
      <c r="I145" s="1067"/>
      <c r="J145" s="1067"/>
      <c r="K145" s="1068"/>
      <c r="L145" s="1068"/>
      <c r="M145" s="1069"/>
      <c r="N145" s="1199"/>
      <c r="O145" s="1197"/>
      <c r="P145" s="1070"/>
      <c r="Q145" s="1200"/>
      <c r="R145" s="976"/>
      <c r="S145" s="1201"/>
      <c r="T145" s="1105"/>
      <c r="U145" s="1105"/>
      <c r="V145" s="1105"/>
      <c r="W145" s="1105"/>
      <c r="X145" s="1105"/>
      <c r="Y145" s="1105"/>
      <c r="AA145" s="1184"/>
      <c r="AM145" s="1414">
        <f t="shared" si="16"/>
      </c>
      <c r="AN145" s="1414">
        <f t="shared" si="16"/>
      </c>
      <c r="AO145" s="1414">
        <f t="shared" si="16"/>
      </c>
      <c r="AP145" s="1414">
        <f t="shared" si="16"/>
      </c>
      <c r="AQ145" s="1414">
        <f t="shared" si="11"/>
      </c>
      <c r="AR145" s="1414">
        <f t="shared" si="11"/>
      </c>
    </row>
    <row r="146" spans="1:44" s="913" customFormat="1" ht="15.75">
      <c r="A146" s="1202"/>
      <c r="B146" s="1203" t="s">
        <v>78</v>
      </c>
      <c r="C146" s="1204"/>
      <c r="D146" s="1204"/>
      <c r="E146" s="1204"/>
      <c r="F146" s="1204"/>
      <c r="G146" s="1205"/>
      <c r="H146" s="1206">
        <f t="shared" si="15"/>
        <v>0</v>
      </c>
      <c r="I146" s="1147"/>
      <c r="J146" s="1147"/>
      <c r="K146" s="1145"/>
      <c r="L146" s="1145"/>
      <c r="M146" s="1136"/>
      <c r="N146" s="1207"/>
      <c r="O146" s="1204"/>
      <c r="P146" s="1137"/>
      <c r="Q146" s="1208"/>
      <c r="R146" s="1209"/>
      <c r="S146" s="1210"/>
      <c r="T146" s="1105"/>
      <c r="U146" s="1105"/>
      <c r="V146" s="1105"/>
      <c r="W146" s="1105"/>
      <c r="X146" s="1105"/>
      <c r="Y146" s="1105"/>
      <c r="AA146" s="1184"/>
      <c r="AM146" s="1414">
        <f t="shared" si="16"/>
      </c>
      <c r="AN146" s="1414">
        <f t="shared" si="16"/>
      </c>
      <c r="AO146" s="1414">
        <f t="shared" si="16"/>
      </c>
      <c r="AP146" s="1414">
        <f t="shared" si="16"/>
      </c>
      <c r="AQ146" s="1414">
        <f t="shared" si="11"/>
      </c>
      <c r="AR146" s="1414">
        <f t="shared" si="11"/>
      </c>
    </row>
    <row r="147" spans="1:44" s="1274" customFormat="1" ht="16.5" thickBot="1">
      <c r="A147" s="1106" t="s">
        <v>44</v>
      </c>
      <c r="B147" s="955" t="s">
        <v>109</v>
      </c>
      <c r="C147" s="1406"/>
      <c r="D147" s="1406" t="s">
        <v>254</v>
      </c>
      <c r="E147" s="1406"/>
      <c r="F147" s="1406"/>
      <c r="G147" s="1407">
        <v>2</v>
      </c>
      <c r="H147" s="1408">
        <f t="shared" si="15"/>
        <v>60</v>
      </c>
      <c r="I147" s="1409">
        <f>J147+K147+L147</f>
        <v>27</v>
      </c>
      <c r="J147" s="1409">
        <v>18</v>
      </c>
      <c r="K147" s="1410">
        <v>9</v>
      </c>
      <c r="L147" s="1410"/>
      <c r="M147" s="1411">
        <f>H147-I147</f>
        <v>33</v>
      </c>
      <c r="N147" s="1406"/>
      <c r="O147" s="1406"/>
      <c r="P147" s="1412"/>
      <c r="Q147" s="1413"/>
      <c r="R147" s="1406">
        <v>3</v>
      </c>
      <c r="S147" s="1413"/>
      <c r="T147" s="1330"/>
      <c r="U147" s="1330"/>
      <c r="V147" s="1330"/>
      <c r="W147" s="1330"/>
      <c r="X147" s="1330"/>
      <c r="Y147" s="1330"/>
      <c r="AA147" s="1316"/>
      <c r="AM147" s="1414">
        <f t="shared" si="16"/>
      </c>
      <c r="AN147" s="1414">
        <f t="shared" si="16"/>
      </c>
      <c r="AO147" s="1414">
        <f t="shared" si="16"/>
      </c>
      <c r="AP147" s="1414">
        <f t="shared" si="16"/>
      </c>
      <c r="AQ147" s="1414" t="str">
        <f>IF(R147&lt;&gt;0,"так","")</f>
        <v>так</v>
      </c>
      <c r="AR147" s="1414">
        <f t="shared" si="11"/>
      </c>
    </row>
    <row r="148" spans="1:45" s="1213" customFormat="1" ht="16.5" thickBot="1">
      <c r="A148" s="1836" t="s">
        <v>225</v>
      </c>
      <c r="B148" s="1837"/>
      <c r="C148" s="1837"/>
      <c r="D148" s="1837"/>
      <c r="E148" s="1837"/>
      <c r="F148" s="1837"/>
      <c r="G148" s="1837"/>
      <c r="H148" s="1837"/>
      <c r="I148" s="1837"/>
      <c r="J148" s="1837"/>
      <c r="K148" s="1837"/>
      <c r="L148" s="1837"/>
      <c r="M148" s="1837"/>
      <c r="N148" s="1837"/>
      <c r="O148" s="1837"/>
      <c r="P148" s="1837"/>
      <c r="Q148" s="1837"/>
      <c r="R148" s="1837"/>
      <c r="S148" s="1838"/>
      <c r="T148" s="1211"/>
      <c r="U148" s="1211"/>
      <c r="V148" s="1211"/>
      <c r="W148" s="1211"/>
      <c r="X148" s="1211"/>
      <c r="Y148" s="1211"/>
      <c r="Z148" s="1211"/>
      <c r="AA148" s="1212"/>
      <c r="AB148" s="1211"/>
      <c r="AC148" s="1211"/>
      <c r="AD148" s="1211"/>
      <c r="AE148" s="1211"/>
      <c r="AF148" s="1211"/>
      <c r="AG148" s="1211"/>
      <c r="AM148" s="1414">
        <f t="shared" si="16"/>
      </c>
      <c r="AN148" s="1414">
        <f t="shared" si="16"/>
      </c>
      <c r="AO148" s="1414">
        <f t="shared" si="16"/>
      </c>
      <c r="AP148" s="1418"/>
      <c r="AQ148" s="1418"/>
      <c r="AR148" s="1418"/>
      <c r="AS148" s="1211"/>
    </row>
    <row r="149" spans="1:44" s="1331" customFormat="1" ht="15.75">
      <c r="A149" s="931" t="s">
        <v>80</v>
      </c>
      <c r="B149" s="1399" t="s">
        <v>216</v>
      </c>
      <c r="C149" s="1368" t="s">
        <v>255</v>
      </c>
      <c r="D149" s="1182"/>
      <c r="E149" s="1182"/>
      <c r="F149" s="1183"/>
      <c r="G149" s="1400">
        <v>2</v>
      </c>
      <c r="H149" s="1368">
        <f t="shared" si="15"/>
        <v>60</v>
      </c>
      <c r="I149" s="1369">
        <f>J149+K149+L149</f>
        <v>32</v>
      </c>
      <c r="J149" s="1369">
        <v>16</v>
      </c>
      <c r="K149" s="1370">
        <v>16</v>
      </c>
      <c r="L149" s="1370"/>
      <c r="M149" s="1371">
        <f>H149-I149</f>
        <v>28</v>
      </c>
      <c r="N149" s="934"/>
      <c r="O149" s="1401"/>
      <c r="P149" s="1402"/>
      <c r="Q149" s="1403"/>
      <c r="R149" s="1390"/>
      <c r="S149" s="1390">
        <v>4</v>
      </c>
      <c r="AA149" s="1332"/>
      <c r="AM149" s="1414">
        <f t="shared" si="16"/>
      </c>
      <c r="AN149" s="1414">
        <f t="shared" si="16"/>
      </c>
      <c r="AO149" s="1414">
        <f t="shared" si="16"/>
      </c>
      <c r="AP149" s="1419"/>
      <c r="AQ149" s="1419"/>
      <c r="AR149" s="1419"/>
    </row>
    <row r="150" spans="1:44" s="913" customFormat="1" ht="15.75">
      <c r="A150" s="1106" t="s">
        <v>67</v>
      </c>
      <c r="B150" s="955" t="s">
        <v>220</v>
      </c>
      <c r="C150" s="1197"/>
      <c r="D150" s="1197"/>
      <c r="E150" s="1197"/>
      <c r="F150" s="1197"/>
      <c r="G150" s="1190"/>
      <c r="H150" s="969"/>
      <c r="I150" s="1071"/>
      <c r="J150" s="1071"/>
      <c r="K150" s="1072"/>
      <c r="L150" s="1072"/>
      <c r="M150" s="290"/>
      <c r="N150" s="1197"/>
      <c r="O150" s="1197"/>
      <c r="P150" s="1063"/>
      <c r="Q150" s="976"/>
      <c r="R150" s="1197"/>
      <c r="S150" s="976"/>
      <c r="T150" s="1105"/>
      <c r="U150" s="1105"/>
      <c r="V150" s="1105"/>
      <c r="W150" s="1105"/>
      <c r="X150" s="1105"/>
      <c r="Y150" s="1105"/>
      <c r="AA150" s="1184"/>
      <c r="AM150" s="1414">
        <f t="shared" si="16"/>
      </c>
      <c r="AN150" s="1414">
        <f t="shared" si="16"/>
      </c>
      <c r="AO150" s="1414">
        <f t="shared" si="16"/>
      </c>
      <c r="AP150" s="1414"/>
      <c r="AQ150" s="1414"/>
      <c r="AR150" s="1414"/>
    </row>
    <row r="151" spans="1:44" s="913" customFormat="1" ht="15.75">
      <c r="A151" s="1106"/>
      <c r="B151" s="955" t="s">
        <v>78</v>
      </c>
      <c r="C151" s="1197"/>
      <c r="D151" s="1197"/>
      <c r="E151" s="1197"/>
      <c r="F151" s="1197"/>
      <c r="G151" s="1189"/>
      <c r="H151" s="1198">
        <f t="shared" si="15"/>
        <v>0</v>
      </c>
      <c r="I151" s="1067"/>
      <c r="J151" s="1067"/>
      <c r="K151" s="1068"/>
      <c r="L151" s="1068"/>
      <c r="M151" s="1069"/>
      <c r="N151" s="1199"/>
      <c r="O151" s="1197"/>
      <c r="P151" s="1070"/>
      <c r="Q151" s="1200"/>
      <c r="R151" s="976"/>
      <c r="S151" s="1107"/>
      <c r="T151" s="1105"/>
      <c r="U151" s="1105"/>
      <c r="V151" s="1105"/>
      <c r="W151" s="1105"/>
      <c r="X151" s="1105"/>
      <c r="Y151" s="1105"/>
      <c r="AA151" s="1184"/>
      <c r="AM151" s="1414">
        <f t="shared" si="16"/>
      </c>
      <c r="AN151" s="1414">
        <f t="shared" si="16"/>
      </c>
      <c r="AO151" s="1414">
        <f t="shared" si="16"/>
      </c>
      <c r="AP151" s="1414"/>
      <c r="AQ151" s="1414"/>
      <c r="AR151" s="1414"/>
    </row>
    <row r="152" spans="1:44" s="913" customFormat="1" ht="15.75">
      <c r="A152" s="1106" t="s">
        <v>67</v>
      </c>
      <c r="B152" s="955" t="s">
        <v>220</v>
      </c>
      <c r="C152" s="1204"/>
      <c r="D152" s="1204" t="s">
        <v>254</v>
      </c>
      <c r="E152" s="1204"/>
      <c r="F152" s="1204"/>
      <c r="G152" s="1188">
        <v>2</v>
      </c>
      <c r="H152" s="1214">
        <f t="shared" si="15"/>
        <v>60</v>
      </c>
      <c r="I152" s="1139">
        <f>J152+K152+L152</f>
        <v>27</v>
      </c>
      <c r="J152" s="1139">
        <v>18</v>
      </c>
      <c r="K152" s="1140">
        <v>9</v>
      </c>
      <c r="L152" s="1140"/>
      <c r="M152" s="1141">
        <f>H152-I152</f>
        <v>33</v>
      </c>
      <c r="N152" s="1207"/>
      <c r="O152" s="1204"/>
      <c r="P152" s="1137"/>
      <c r="Q152" s="1208"/>
      <c r="R152" s="1204">
        <v>3</v>
      </c>
      <c r="T152" s="1105"/>
      <c r="U152" s="1105"/>
      <c r="V152" s="1105"/>
      <c r="W152" s="1105"/>
      <c r="X152" s="1105"/>
      <c r="Y152" s="1105"/>
      <c r="AA152" s="1184">
        <f>G149+G152+G155+G158+G159</f>
        <v>16</v>
      </c>
      <c r="AI152" s="913" t="s">
        <v>264</v>
      </c>
      <c r="AM152" s="1414">
        <f t="shared" si="16"/>
      </c>
      <c r="AN152" s="1414">
        <f t="shared" si="16"/>
      </c>
      <c r="AO152" s="1414">
        <f t="shared" si="16"/>
      </c>
      <c r="AP152" s="1414"/>
      <c r="AQ152" s="1414"/>
      <c r="AR152" s="1414"/>
    </row>
    <row r="153" spans="1:44" s="913" customFormat="1" ht="31.5">
      <c r="A153" s="945" t="s">
        <v>69</v>
      </c>
      <c r="B153" s="961" t="s">
        <v>221</v>
      </c>
      <c r="C153" s="957"/>
      <c r="D153" s="957"/>
      <c r="E153" s="957"/>
      <c r="F153" s="1084"/>
      <c r="G153" s="1189"/>
      <c r="H153" s="957"/>
      <c r="I153" s="1067"/>
      <c r="J153" s="1067"/>
      <c r="K153" s="1068"/>
      <c r="L153" s="1068"/>
      <c r="M153" s="1069"/>
      <c r="N153" s="979"/>
      <c r="O153" s="958"/>
      <c r="P153" s="1086"/>
      <c r="Q153" s="1133"/>
      <c r="R153" s="1089"/>
      <c r="S153" s="1089"/>
      <c r="AA153" s="1184"/>
      <c r="AM153" s="1414">
        <f t="shared" si="16"/>
      </c>
      <c r="AN153" s="1414">
        <f t="shared" si="16"/>
      </c>
      <c r="AO153" s="1414">
        <f t="shared" si="16"/>
      </c>
      <c r="AP153" s="1414"/>
      <c r="AQ153" s="1414"/>
      <c r="AR153" s="1414"/>
    </row>
    <row r="154" spans="1:44" s="913" customFormat="1" ht="15.75">
      <c r="A154" s="945"/>
      <c r="B154" s="976" t="s">
        <v>78</v>
      </c>
      <c r="C154" s="957"/>
      <c r="D154" s="957"/>
      <c r="E154" s="957"/>
      <c r="F154" s="1084"/>
      <c r="G154" s="1189"/>
      <c r="H154" s="957"/>
      <c r="I154" s="1067"/>
      <c r="J154" s="1067"/>
      <c r="K154" s="1068"/>
      <c r="L154" s="1068"/>
      <c r="M154" s="1069"/>
      <c r="N154" s="979"/>
      <c r="O154" s="958"/>
      <c r="P154" s="1086"/>
      <c r="Q154" s="1133"/>
      <c r="R154" s="1089"/>
      <c r="S154" s="1089"/>
      <c r="AA154" s="1184"/>
      <c r="AM154" s="1414">
        <f t="shared" si="16"/>
      </c>
      <c r="AN154" s="1414">
        <f t="shared" si="16"/>
      </c>
      <c r="AO154" s="1414">
        <f t="shared" si="16"/>
      </c>
      <c r="AP154" s="1414"/>
      <c r="AQ154" s="1414"/>
      <c r="AR154" s="1414"/>
    </row>
    <row r="155" spans="1:44" s="913" customFormat="1" ht="31.5">
      <c r="A155" s="945" t="s">
        <v>69</v>
      </c>
      <c r="B155" s="961" t="s">
        <v>221</v>
      </c>
      <c r="C155" s="957"/>
      <c r="D155" s="1085">
        <v>3</v>
      </c>
      <c r="E155" s="1085"/>
      <c r="F155" s="1084"/>
      <c r="G155" s="1190">
        <v>2</v>
      </c>
      <c r="H155" s="291">
        <f t="shared" si="15"/>
        <v>60</v>
      </c>
      <c r="I155" s="1071">
        <v>30</v>
      </c>
      <c r="J155" s="1071">
        <v>15</v>
      </c>
      <c r="K155" s="1072">
        <v>15</v>
      </c>
      <c r="L155" s="1072"/>
      <c r="M155" s="974">
        <f>H155-I155</f>
        <v>30</v>
      </c>
      <c r="N155" s="948"/>
      <c r="O155" s="958"/>
      <c r="P155" s="1086"/>
      <c r="Q155" s="1133">
        <v>2</v>
      </c>
      <c r="R155" s="1089"/>
      <c r="S155" s="1089"/>
      <c r="AA155" s="1184">
        <f>G160</f>
        <v>2</v>
      </c>
      <c r="AM155" s="1414">
        <f t="shared" si="16"/>
      </c>
      <c r="AN155" s="1414">
        <f t="shared" si="16"/>
      </c>
      <c r="AO155" s="1414">
        <f t="shared" si="16"/>
      </c>
      <c r="AP155" s="1414"/>
      <c r="AQ155" s="1414"/>
      <c r="AR155" s="1414"/>
    </row>
    <row r="156" spans="1:44" s="913" customFormat="1" ht="22.5" customHeight="1" thickBot="1">
      <c r="A156" s="945" t="s">
        <v>89</v>
      </c>
      <c r="B156" s="961" t="s">
        <v>222</v>
      </c>
      <c r="C156" s="957"/>
      <c r="D156" s="957"/>
      <c r="E156" s="957"/>
      <c r="F156" s="1084"/>
      <c r="G156" s="1189"/>
      <c r="H156" s="957"/>
      <c r="I156" s="1067"/>
      <c r="J156" s="1067"/>
      <c r="K156" s="1068"/>
      <c r="L156" s="1068"/>
      <c r="M156" s="1069"/>
      <c r="N156" s="979"/>
      <c r="O156" s="958"/>
      <c r="P156" s="1086"/>
      <c r="Q156" s="1096"/>
      <c r="R156" s="1089"/>
      <c r="S156" s="1089"/>
      <c r="T156" s="1185"/>
      <c r="U156" s="1186"/>
      <c r="V156" s="1191"/>
      <c r="W156" s="1185"/>
      <c r="X156" s="1186"/>
      <c r="Y156" s="1191"/>
      <c r="AA156" s="1184"/>
      <c r="AM156" s="1414">
        <f t="shared" si="16"/>
      </c>
      <c r="AN156" s="1414">
        <f t="shared" si="16"/>
      </c>
      <c r="AO156" s="1414">
        <f t="shared" si="16"/>
      </c>
      <c r="AP156" s="1414"/>
      <c r="AQ156" s="1414"/>
      <c r="AR156" s="1414"/>
    </row>
    <row r="157" spans="1:44" s="913" customFormat="1" ht="22.5" customHeight="1" thickBot="1">
      <c r="A157" s="945"/>
      <c r="B157" s="961" t="s">
        <v>78</v>
      </c>
      <c r="C157" s="957"/>
      <c r="D157" s="957"/>
      <c r="E157" s="957"/>
      <c r="F157" s="1084"/>
      <c r="G157" s="1189"/>
      <c r="H157" s="957"/>
      <c r="I157" s="1067"/>
      <c r="J157" s="1067"/>
      <c r="K157" s="1068"/>
      <c r="L157" s="1068"/>
      <c r="M157" s="1069"/>
      <c r="N157" s="979"/>
      <c r="O157" s="958"/>
      <c r="P157" s="1086"/>
      <c r="Q157" s="1096"/>
      <c r="R157" s="1089"/>
      <c r="S157" s="1089"/>
      <c r="T157" s="1134"/>
      <c r="U157" s="1135"/>
      <c r="V157" s="1135"/>
      <c r="W157" s="1135"/>
      <c r="X157" s="1135"/>
      <c r="Y157" s="1135"/>
      <c r="AA157" s="1184"/>
      <c r="AM157" s="1414">
        <f t="shared" si="16"/>
      </c>
      <c r="AN157" s="1414">
        <f t="shared" si="16"/>
      </c>
      <c r="AO157" s="1414">
        <f t="shared" si="16"/>
      </c>
      <c r="AP157" s="1414"/>
      <c r="AQ157" s="1414"/>
      <c r="AR157" s="1414"/>
    </row>
    <row r="158" spans="1:44" s="913" customFormat="1" ht="21.75" customHeight="1">
      <c r="A158" s="945" t="s">
        <v>89</v>
      </c>
      <c r="B158" s="961" t="s">
        <v>222</v>
      </c>
      <c r="C158" s="1146"/>
      <c r="D158" s="1146" t="s">
        <v>254</v>
      </c>
      <c r="E158" s="1146"/>
      <c r="F158" s="1187"/>
      <c r="G158" s="1188">
        <v>2</v>
      </c>
      <c r="H158" s="985">
        <f t="shared" si="15"/>
        <v>60</v>
      </c>
      <c r="I158" s="1139">
        <f>J158+K158+L158</f>
        <v>27</v>
      </c>
      <c r="J158" s="1139">
        <v>18</v>
      </c>
      <c r="K158" s="1140">
        <v>9</v>
      </c>
      <c r="L158" s="1140"/>
      <c r="M158" s="1141">
        <f>H158-I158</f>
        <v>33</v>
      </c>
      <c r="N158" s="984"/>
      <c r="O158" s="1192"/>
      <c r="P158" s="1193"/>
      <c r="Q158" s="1194"/>
      <c r="R158" s="1148">
        <v>3</v>
      </c>
      <c r="S158" s="1089"/>
      <c r="T158" s="1195"/>
      <c r="U158" s="1195"/>
      <c r="V158" s="1195"/>
      <c r="W158" s="1195"/>
      <c r="X158" s="1195"/>
      <c r="Y158" s="1196"/>
      <c r="AA158" s="1184">
        <f>G149+G152+G155+G158+G161</f>
        <v>14</v>
      </c>
      <c r="AM158" s="1414">
        <f t="shared" si="16"/>
      </c>
      <c r="AN158" s="1414">
        <f t="shared" si="16"/>
      </c>
      <c r="AO158" s="1414">
        <f t="shared" si="16"/>
      </c>
      <c r="AP158" s="1414"/>
      <c r="AQ158" s="1414"/>
      <c r="AR158" s="1414"/>
    </row>
    <row r="159" spans="1:44" s="913" customFormat="1" ht="15.75">
      <c r="A159" s="945" t="s">
        <v>44</v>
      </c>
      <c r="B159" s="961" t="s">
        <v>223</v>
      </c>
      <c r="C159" s="957"/>
      <c r="D159" s="957"/>
      <c r="E159" s="957"/>
      <c r="F159" s="1084"/>
      <c r="G159" s="1189">
        <v>8</v>
      </c>
      <c r="H159" s="957">
        <f t="shared" si="15"/>
        <v>240</v>
      </c>
      <c r="I159" s="1067"/>
      <c r="J159" s="1067"/>
      <c r="K159" s="1068"/>
      <c r="L159" s="1068"/>
      <c r="M159" s="1069"/>
      <c r="N159" s="979"/>
      <c r="O159" s="1259"/>
      <c r="P159" s="1086"/>
      <c r="Q159" s="1096"/>
      <c r="R159" s="1089"/>
      <c r="S159" s="1089"/>
      <c r="AA159" s="1184"/>
      <c r="AM159" s="1414">
        <f t="shared" si="16"/>
      </c>
      <c r="AN159" s="1414">
        <f t="shared" si="16"/>
      </c>
      <c r="AO159" s="1414">
        <f t="shared" si="16"/>
      </c>
      <c r="AP159" s="1414"/>
      <c r="AQ159" s="1414"/>
      <c r="AR159" s="1414"/>
    </row>
    <row r="160" spans="1:44" s="381" customFormat="1" ht="15.75">
      <c r="A160" s="50"/>
      <c r="B160" s="169" t="s">
        <v>78</v>
      </c>
      <c r="C160" s="69"/>
      <c r="D160" s="69"/>
      <c r="E160" s="69"/>
      <c r="F160" s="140"/>
      <c r="G160" s="533">
        <v>2</v>
      </c>
      <c r="H160" s="69">
        <f t="shared" si="15"/>
        <v>60</v>
      </c>
      <c r="I160" s="116"/>
      <c r="J160" s="116"/>
      <c r="K160" s="117"/>
      <c r="L160" s="117"/>
      <c r="M160" s="318"/>
      <c r="N160" s="308"/>
      <c r="O160" s="1260"/>
      <c r="P160" s="366"/>
      <c r="Q160" s="372"/>
      <c r="R160" s="373"/>
      <c r="S160" s="373"/>
      <c r="AA160" s="774"/>
      <c r="AM160" s="1414">
        <f t="shared" si="16"/>
      </c>
      <c r="AN160" s="1414">
        <f t="shared" si="16"/>
      </c>
      <c r="AO160" s="1414">
        <f t="shared" si="16"/>
      </c>
      <c r="AP160" s="1420"/>
      <c r="AQ160" s="1420"/>
      <c r="AR160" s="1420"/>
    </row>
    <row r="161" spans="1:44" s="381" customFormat="1" ht="15.75">
      <c r="A161" s="50"/>
      <c r="B161" s="186" t="s">
        <v>79</v>
      </c>
      <c r="C161" s="69"/>
      <c r="D161" s="69"/>
      <c r="E161" s="69"/>
      <c r="F161" s="140"/>
      <c r="G161" s="534">
        <v>6</v>
      </c>
      <c r="H161" s="62">
        <f t="shared" si="15"/>
        <v>180</v>
      </c>
      <c r="I161" s="110">
        <v>77</v>
      </c>
      <c r="J161" s="110">
        <v>30</v>
      </c>
      <c r="K161" s="111">
        <v>30</v>
      </c>
      <c r="L161" s="111">
        <v>17</v>
      </c>
      <c r="M161" s="317">
        <f>H161-I161</f>
        <v>103</v>
      </c>
      <c r="N161" s="308"/>
      <c r="O161" s="301"/>
      <c r="P161" s="366"/>
      <c r="Q161" s="372"/>
      <c r="R161" s="373"/>
      <c r="S161" s="373"/>
      <c r="AA161" s="774"/>
      <c r="AM161" s="1414">
        <f t="shared" si="16"/>
      </c>
      <c r="AN161" s="1414">
        <f t="shared" si="16"/>
      </c>
      <c r="AO161" s="1414">
        <f t="shared" si="16"/>
      </c>
      <c r="AP161" s="1420"/>
      <c r="AQ161" s="1420"/>
      <c r="AR161" s="1420"/>
    </row>
    <row r="162" spans="1:44" s="381" customFormat="1" ht="15.75">
      <c r="A162" s="50"/>
      <c r="B162" s="169" t="s">
        <v>79</v>
      </c>
      <c r="C162" s="69">
        <v>3</v>
      </c>
      <c r="D162" s="69"/>
      <c r="E162" s="69"/>
      <c r="F162" s="140"/>
      <c r="G162" s="533">
        <v>5</v>
      </c>
      <c r="H162" s="69">
        <f t="shared" si="15"/>
        <v>150</v>
      </c>
      <c r="I162" s="116">
        <v>60</v>
      </c>
      <c r="J162" s="116">
        <v>30</v>
      </c>
      <c r="K162" s="117">
        <v>30</v>
      </c>
      <c r="L162" s="117"/>
      <c r="M162" s="318">
        <f>H162-I162</f>
        <v>90</v>
      </c>
      <c r="N162" s="308"/>
      <c r="O162" s="301"/>
      <c r="P162" s="366"/>
      <c r="Q162" s="403">
        <v>4</v>
      </c>
      <c r="R162" s="373"/>
      <c r="S162" s="373"/>
      <c r="AA162" s="774"/>
      <c r="AM162" s="1414">
        <f t="shared" si="16"/>
      </c>
      <c r="AN162" s="1414">
        <f t="shared" si="16"/>
      </c>
      <c r="AO162" s="1414">
        <f t="shared" si="16"/>
      </c>
      <c r="AP162" s="1420"/>
      <c r="AQ162" s="1420"/>
      <c r="AR162" s="1420"/>
    </row>
    <row r="163" spans="1:44" s="381" customFormat="1" ht="15.75">
      <c r="A163" s="50"/>
      <c r="B163" s="169" t="s">
        <v>224</v>
      </c>
      <c r="C163" s="69"/>
      <c r="D163" s="69"/>
      <c r="E163" s="69"/>
      <c r="F163" s="140"/>
      <c r="G163" s="534">
        <v>1</v>
      </c>
      <c r="H163" s="69">
        <f t="shared" si="15"/>
        <v>30</v>
      </c>
      <c r="I163" s="116">
        <v>17</v>
      </c>
      <c r="J163" s="116"/>
      <c r="K163" s="117"/>
      <c r="L163" s="117">
        <v>17</v>
      </c>
      <c r="M163" s="318">
        <f>H163-I163</f>
        <v>13</v>
      </c>
      <c r="N163" s="308"/>
      <c r="O163" s="301"/>
      <c r="P163" s="366"/>
      <c r="Q163" s="372"/>
      <c r="R163" s="373"/>
      <c r="S163" s="373"/>
      <c r="AA163" s="774">
        <f>AA111+AA131</f>
        <v>48</v>
      </c>
      <c r="AM163" s="1414">
        <f t="shared" si="16"/>
      </c>
      <c r="AN163" s="1414">
        <f t="shared" si="16"/>
      </c>
      <c r="AO163" s="1414">
        <f t="shared" si="16"/>
      </c>
      <c r="AP163" s="1420"/>
      <c r="AQ163" s="1420"/>
      <c r="AR163" s="1420"/>
    </row>
    <row r="164" spans="1:44" s="381" customFormat="1" ht="15.75">
      <c r="A164" s="50"/>
      <c r="B164" s="169" t="s">
        <v>224</v>
      </c>
      <c r="C164" s="69"/>
      <c r="D164" s="69"/>
      <c r="E164" s="69"/>
      <c r="F164" s="140"/>
      <c r="G164" s="533">
        <v>0.5</v>
      </c>
      <c r="H164" s="69">
        <f t="shared" si="15"/>
        <v>15</v>
      </c>
      <c r="I164" s="116">
        <v>9</v>
      </c>
      <c r="J164" s="116"/>
      <c r="K164" s="117"/>
      <c r="L164" s="117">
        <v>9</v>
      </c>
      <c r="M164" s="318">
        <f>H164-I164</f>
        <v>6</v>
      </c>
      <c r="N164" s="308"/>
      <c r="O164" s="301"/>
      <c r="P164" s="366"/>
      <c r="Q164" s="372"/>
      <c r="R164" s="374">
        <v>1</v>
      </c>
      <c r="S164" s="373"/>
      <c r="AA164" s="774">
        <f>AA112+AA132</f>
        <v>3</v>
      </c>
      <c r="AM164" s="1414">
        <f t="shared" si="16"/>
      </c>
      <c r="AN164" s="1414">
        <f t="shared" si="16"/>
      </c>
      <c r="AO164" s="1414">
        <f t="shared" si="16"/>
      </c>
      <c r="AP164" s="1420"/>
      <c r="AQ164" s="1420"/>
      <c r="AR164" s="1420"/>
    </row>
    <row r="165" spans="1:44" s="381" customFormat="1" ht="15.75">
      <c r="A165" s="50"/>
      <c r="B165" s="169" t="s">
        <v>224</v>
      </c>
      <c r="C165" s="69"/>
      <c r="D165" s="69"/>
      <c r="E165" s="69" t="s">
        <v>255</v>
      </c>
      <c r="F165" s="140"/>
      <c r="G165" s="533">
        <v>0.5</v>
      </c>
      <c r="H165" s="69">
        <f t="shared" si="15"/>
        <v>15</v>
      </c>
      <c r="I165" s="116">
        <v>8</v>
      </c>
      <c r="J165" s="116"/>
      <c r="K165" s="117"/>
      <c r="L165" s="117">
        <v>8</v>
      </c>
      <c r="M165" s="318">
        <f>H165-I165</f>
        <v>7</v>
      </c>
      <c r="N165" s="308"/>
      <c r="O165" s="301"/>
      <c r="P165" s="366"/>
      <c r="Q165" s="372"/>
      <c r="R165" s="373"/>
      <c r="S165" s="374">
        <v>1</v>
      </c>
      <c r="AA165" s="774">
        <f>AA113+AA133</f>
        <v>45</v>
      </c>
      <c r="AM165" s="1414">
        <f t="shared" si="16"/>
      </c>
      <c r="AN165" s="1414">
        <f t="shared" si="16"/>
      </c>
      <c r="AO165" s="1414">
        <f t="shared" si="16"/>
      </c>
      <c r="AP165" s="1420"/>
      <c r="AQ165" s="1420"/>
      <c r="AR165" s="1420"/>
    </row>
    <row r="166" spans="1:44" s="29" customFormat="1" ht="16.5" thickBot="1">
      <c r="A166" s="1742" t="s">
        <v>131</v>
      </c>
      <c r="B166" s="1743"/>
      <c r="C166" s="638"/>
      <c r="D166" s="638"/>
      <c r="E166" s="638"/>
      <c r="F166" s="638"/>
      <c r="G166" s="639">
        <f>G149+G152+G155+G158+G159+G109+G114+G117+G120+G126+G129</f>
        <v>55.5</v>
      </c>
      <c r="H166" s="639"/>
      <c r="I166" s="666"/>
      <c r="J166" s="666"/>
      <c r="K166" s="666"/>
      <c r="L166" s="666"/>
      <c r="M166" s="666"/>
      <c r="N166" s="640">
        <f>SUM(N109:N129)</f>
        <v>0</v>
      </c>
      <c r="O166" s="640">
        <f>SUM(O109:O129)</f>
        <v>0</v>
      </c>
      <c r="P166" s="640">
        <f>SUM(P109:P129)</f>
        <v>8</v>
      </c>
      <c r="Q166" s="640">
        <f>SUM(Q109:Q129,Q135,Q141)</f>
        <v>15</v>
      </c>
      <c r="R166" s="640">
        <f>SUM(R109:R129,R137,R144,R147)</f>
        <v>17</v>
      </c>
      <c r="S166" s="641">
        <f>SUM(S109:S129,S131,S138)</f>
        <v>12</v>
      </c>
      <c r="T166" s="257"/>
      <c r="U166" s="257"/>
      <c r="V166" s="257"/>
      <c r="W166" s="257"/>
      <c r="X166" s="257"/>
      <c r="Y166" s="257"/>
      <c r="Z166" s="906">
        <f>G149+G152+G155+G158+G159+G109+G114+G117+G120+G126+G129</f>
        <v>55.5</v>
      </c>
      <c r="AA166" s="29">
        <f>30*G166</f>
        <v>1665</v>
      </c>
      <c r="AM166" s="1421"/>
      <c r="AN166" s="1414">
        <f>IF(O166&lt;&gt;0,"так","")</f>
      </c>
      <c r="AO166" s="1421"/>
      <c r="AP166" s="1421"/>
      <c r="AQ166" s="1421"/>
      <c r="AR166" s="1421"/>
    </row>
    <row r="167" spans="1:44" s="29" customFormat="1" ht="16.5" thickBot="1">
      <c r="A167" s="1753" t="s">
        <v>132</v>
      </c>
      <c r="B167" s="1753"/>
      <c r="C167" s="460"/>
      <c r="D167" s="460"/>
      <c r="E167" s="460"/>
      <c r="F167" s="460"/>
      <c r="G167" s="639">
        <f>G149+G152+G155+G158+G161+G111+G116+G119+G122+G128+G129</f>
        <v>45</v>
      </c>
      <c r="H167" s="639">
        <f aca="true" t="shared" si="17" ref="H167:M167">H149+H152+H155+H158+H161+H111+H116+H119+H122+H128+H129</f>
        <v>1350</v>
      </c>
      <c r="I167" s="639">
        <f>I149+I152+I155+I158+I161+I111+I116+I119+I122+I128+I129</f>
        <v>546</v>
      </c>
      <c r="J167" s="639">
        <f t="shared" si="17"/>
        <v>294</v>
      </c>
      <c r="K167" s="639">
        <f t="shared" si="17"/>
        <v>202</v>
      </c>
      <c r="L167" s="639">
        <f t="shared" si="17"/>
        <v>50</v>
      </c>
      <c r="M167" s="639">
        <f t="shared" si="17"/>
        <v>804</v>
      </c>
      <c r="N167" s="464"/>
      <c r="O167" s="464"/>
      <c r="P167" s="465"/>
      <c r="Q167" s="464"/>
      <c r="R167" s="464"/>
      <c r="S167" s="466"/>
      <c r="T167" s="257"/>
      <c r="U167" s="257"/>
      <c r="V167" s="257"/>
      <c r="W167" s="257"/>
      <c r="X167" s="257"/>
      <c r="Y167" s="257"/>
      <c r="Z167" s="906">
        <f>G149+G152+G155+G158+G161+G111+G116+G119+G122+G128+G129</f>
        <v>45</v>
      </c>
      <c r="AA167" s="29">
        <f>30*G167</f>
        <v>1350</v>
      </c>
      <c r="AM167" s="1421"/>
      <c r="AN167" s="1414">
        <f>IF(O167&lt;&gt;0,"так","")</f>
      </c>
      <c r="AO167" s="1421"/>
      <c r="AP167" s="1421"/>
      <c r="AQ167" s="1421"/>
      <c r="AR167" s="1421"/>
    </row>
    <row r="168" spans="1:44" s="29" customFormat="1" ht="16.5" thickBot="1">
      <c r="A168" s="1753" t="s">
        <v>151</v>
      </c>
      <c r="B168" s="1753"/>
      <c r="C168" s="460"/>
      <c r="D168" s="460"/>
      <c r="E168" s="460"/>
      <c r="F168" s="460"/>
      <c r="G168" s="639">
        <f>G160+G110+G115+G118+G121+G127</f>
        <v>10.5</v>
      </c>
      <c r="H168" s="639">
        <f>H160+H110+H115+H118+H121+H127</f>
        <v>315</v>
      </c>
      <c r="I168" s="461"/>
      <c r="J168" s="461"/>
      <c r="K168" s="462"/>
      <c r="L168" s="462"/>
      <c r="M168" s="463"/>
      <c r="N168" s="464"/>
      <c r="O168" s="464"/>
      <c r="P168" s="465"/>
      <c r="Q168" s="464"/>
      <c r="R168" s="464"/>
      <c r="S168" s="466"/>
      <c r="T168" s="257"/>
      <c r="U168" s="257"/>
      <c r="V168" s="257"/>
      <c r="W168" s="257"/>
      <c r="X168" s="257"/>
      <c r="Y168" s="257"/>
      <c r="Z168" s="906">
        <f>G160+G110+G115+G118+G121+G127</f>
        <v>10.5</v>
      </c>
      <c r="AA168" s="29">
        <f>30*G168</f>
        <v>315</v>
      </c>
      <c r="AM168" s="1421"/>
      <c r="AN168" s="1421"/>
      <c r="AO168" s="1421"/>
      <c r="AP168" s="1421"/>
      <c r="AQ168" s="1421"/>
      <c r="AR168" s="1421"/>
    </row>
    <row r="169" spans="1:44" s="29" customFormat="1" ht="19.5" thickBot="1">
      <c r="A169" s="1806" t="s">
        <v>152</v>
      </c>
      <c r="B169" s="1807"/>
      <c r="C169" s="1807"/>
      <c r="D169" s="1807"/>
      <c r="E169" s="1807"/>
      <c r="F169" s="1807"/>
      <c r="G169" s="1807"/>
      <c r="H169" s="1821"/>
      <c r="I169" s="1807"/>
      <c r="J169" s="1807"/>
      <c r="K169" s="1807"/>
      <c r="L169" s="1807"/>
      <c r="M169" s="1807"/>
      <c r="N169" s="1807"/>
      <c r="O169" s="1807"/>
      <c r="P169" s="1807"/>
      <c r="Q169" s="1807"/>
      <c r="R169" s="1807"/>
      <c r="S169" s="1808"/>
      <c r="T169" s="200"/>
      <c r="U169" s="200"/>
      <c r="V169" s="200"/>
      <c r="W169" s="200"/>
      <c r="X169" s="200"/>
      <c r="Y169" s="200"/>
      <c r="AM169" s="1421"/>
      <c r="AN169" s="1421"/>
      <c r="AO169" s="1421"/>
      <c r="AP169" s="1421"/>
      <c r="AQ169" s="1421"/>
      <c r="AR169" s="1421"/>
    </row>
    <row r="170" spans="1:44" s="204" customFormat="1" ht="15.75">
      <c r="A170" s="201" t="s">
        <v>153</v>
      </c>
      <c r="B170" s="202" t="s">
        <v>105</v>
      </c>
      <c r="C170" s="201"/>
      <c r="D170" s="201"/>
      <c r="E170" s="201"/>
      <c r="F170" s="201"/>
      <c r="G170" s="1261">
        <v>4</v>
      </c>
      <c r="H170" s="1262">
        <f>G170*30</f>
        <v>120</v>
      </c>
      <c r="I170" s="335"/>
      <c r="J170" s="201"/>
      <c r="K170" s="201"/>
      <c r="L170" s="201"/>
      <c r="M170" s="531"/>
      <c r="N170" s="335"/>
      <c r="O170" s="201"/>
      <c r="P170" s="532"/>
      <c r="Q170" s="214"/>
      <c r="R170" s="215"/>
      <c r="S170" s="215"/>
      <c r="T170" s="200"/>
      <c r="U170" s="200"/>
      <c r="V170" s="200"/>
      <c r="W170" s="200"/>
      <c r="X170" s="200"/>
      <c r="Y170" s="200"/>
      <c r="AA170" s="29" t="s">
        <v>57</v>
      </c>
      <c r="AB170" s="776">
        <f>AB11+AB35+AB72+AB125</f>
        <v>76</v>
      </c>
      <c r="AM170" s="1414">
        <f aca="true" t="shared" si="18" ref="AM170:AR170">IF(N170&lt;&gt;0,"так","")</f>
      </c>
      <c r="AN170" s="1414">
        <f t="shared" si="18"/>
      </c>
      <c r="AO170" s="1414">
        <f t="shared" si="18"/>
      </c>
      <c r="AP170" s="1414">
        <f t="shared" si="18"/>
      </c>
      <c r="AQ170" s="1414">
        <f t="shared" si="18"/>
      </c>
      <c r="AR170" s="1414">
        <f t="shared" si="18"/>
      </c>
    </row>
    <row r="171" spans="1:44" s="29" customFormat="1" ht="15.75">
      <c r="A171" s="205" t="s">
        <v>154</v>
      </c>
      <c r="B171" s="206" t="s">
        <v>106</v>
      </c>
      <c r="C171" s="205"/>
      <c r="D171" s="205"/>
      <c r="E171" s="205"/>
      <c r="F171" s="205"/>
      <c r="G171" s="907">
        <v>10</v>
      </c>
      <c r="H171" s="1262">
        <f>G171*30</f>
        <v>300</v>
      </c>
      <c r="I171" s="336"/>
      <c r="J171" s="205"/>
      <c r="K171" s="205"/>
      <c r="L171" s="205"/>
      <c r="M171" s="338"/>
      <c r="N171" s="336"/>
      <c r="O171" s="205"/>
      <c r="P171" s="363"/>
      <c r="Q171" s="362"/>
      <c r="R171" s="203"/>
      <c r="S171" s="203"/>
      <c r="T171" s="200"/>
      <c r="U171" s="200"/>
      <c r="V171" s="200"/>
      <c r="W171" s="200"/>
      <c r="X171" s="200"/>
      <c r="Y171" s="200"/>
      <c r="AA171" s="29" t="s">
        <v>58</v>
      </c>
      <c r="AB171" s="776">
        <f>AB12+AB36+AB73+AB126+G175+G178</f>
        <v>72</v>
      </c>
      <c r="AM171" s="1414"/>
      <c r="AN171" s="1414">
        <f>IF(O171&lt;&gt;0,"так","")</f>
      </c>
      <c r="AO171" s="1421"/>
      <c r="AP171" s="1421"/>
      <c r="AQ171" s="1421"/>
      <c r="AR171" s="1421"/>
    </row>
    <row r="172" spans="1:44" s="29" customFormat="1" ht="15.75">
      <c r="A172" s="277" t="s">
        <v>155</v>
      </c>
      <c r="B172" s="208" t="s">
        <v>107</v>
      </c>
      <c r="C172" s="208"/>
      <c r="D172" s="207" t="s">
        <v>255</v>
      </c>
      <c r="E172" s="207"/>
      <c r="F172" s="207"/>
      <c r="G172" s="908">
        <v>4</v>
      </c>
      <c r="H172" s="1262">
        <f>G172*30</f>
        <v>120</v>
      </c>
      <c r="I172" s="910"/>
      <c r="J172" s="211"/>
      <c r="K172" s="211"/>
      <c r="L172" s="211"/>
      <c r="M172" s="339"/>
      <c r="N172" s="337"/>
      <c r="O172" s="211" t="s">
        <v>104</v>
      </c>
      <c r="P172" s="364"/>
      <c r="Q172" s="362"/>
      <c r="R172" s="203"/>
      <c r="S172" s="203"/>
      <c r="T172" s="200"/>
      <c r="U172" s="200"/>
      <c r="V172" s="200"/>
      <c r="W172" s="200"/>
      <c r="X172" s="200"/>
      <c r="Y172" s="200"/>
      <c r="AM172" s="1414"/>
      <c r="AN172" s="1414"/>
      <c r="AO172" s="1421"/>
      <c r="AP172" s="1421"/>
      <c r="AQ172" s="1421"/>
      <c r="AR172" s="1421"/>
    </row>
    <row r="173" spans="1:44" s="29" customFormat="1" ht="16.5" thickBot="1">
      <c r="A173" s="485" t="s">
        <v>156</v>
      </c>
      <c r="B173" s="486" t="s">
        <v>41</v>
      </c>
      <c r="C173" s="486"/>
      <c r="D173" s="487" t="s">
        <v>255</v>
      </c>
      <c r="E173" s="487"/>
      <c r="F173" s="487"/>
      <c r="G173" s="909">
        <v>9.5</v>
      </c>
      <c r="H173" s="1262">
        <f>G173*30</f>
        <v>285</v>
      </c>
      <c r="I173" s="911"/>
      <c r="J173" s="490"/>
      <c r="K173" s="490"/>
      <c r="L173" s="490"/>
      <c r="M173" s="491"/>
      <c r="N173" s="492"/>
      <c r="O173" s="490" t="s">
        <v>104</v>
      </c>
      <c r="P173" s="493"/>
      <c r="Q173" s="494"/>
      <c r="R173" s="495"/>
      <c r="S173" s="495"/>
      <c r="T173" s="200"/>
      <c r="U173" s="200"/>
      <c r="V173" s="200"/>
      <c r="W173" s="200"/>
      <c r="X173" s="200"/>
      <c r="Y173" s="200"/>
      <c r="AM173" s="1414">
        <f>IF(N173&lt;&gt;0,"так","")</f>
      </c>
      <c r="AN173" s="1414"/>
      <c r="AO173" s="1421"/>
      <c r="AP173" s="1421"/>
      <c r="AQ173" s="1421"/>
      <c r="AR173" s="1421"/>
    </row>
    <row r="174" spans="1:44" s="29" customFormat="1" ht="15.75">
      <c r="A174" s="1772" t="s">
        <v>131</v>
      </c>
      <c r="B174" s="1772"/>
      <c r="C174" s="496"/>
      <c r="D174" s="496"/>
      <c r="E174" s="496"/>
      <c r="F174" s="496"/>
      <c r="G174" s="497">
        <f>SUM(G170:G173)</f>
        <v>27.5</v>
      </c>
      <c r="H174" s="912">
        <f>SUM(H170:H173)</f>
        <v>825</v>
      </c>
      <c r="I174" s="499"/>
      <c r="J174" s="500"/>
      <c r="K174" s="500"/>
      <c r="L174" s="500"/>
      <c r="M174" s="500"/>
      <c r="N174" s="500"/>
      <c r="O174" s="500"/>
      <c r="P174" s="501"/>
      <c r="Q174" s="502"/>
      <c r="R174" s="502"/>
      <c r="S174" s="502"/>
      <c r="T174" s="200"/>
      <c r="U174" s="200"/>
      <c r="V174" s="200"/>
      <c r="W174" s="200"/>
      <c r="X174" s="200"/>
      <c r="Y174" s="200"/>
      <c r="AM174" s="1414">
        <f>IF(N174&lt;&gt;0,"так","")</f>
      </c>
      <c r="AN174" s="1421"/>
      <c r="AO174" s="1421"/>
      <c r="AP174" s="1421"/>
      <c r="AQ174" s="1421"/>
      <c r="AR174" s="1421"/>
    </row>
    <row r="175" spans="1:44" s="29" customFormat="1" ht="15.75">
      <c r="A175" s="1714" t="s">
        <v>132</v>
      </c>
      <c r="B175" s="1714"/>
      <c r="C175" s="503"/>
      <c r="D175" s="503"/>
      <c r="E175" s="503"/>
      <c r="F175" s="503"/>
      <c r="G175" s="504">
        <f>G172+G173</f>
        <v>13.5</v>
      </c>
      <c r="H175" s="503">
        <f>30*G175</f>
        <v>405</v>
      </c>
      <c r="I175" s="505"/>
      <c r="J175" s="506"/>
      <c r="K175" s="506"/>
      <c r="L175" s="506"/>
      <c r="M175" s="506"/>
      <c r="N175" s="506"/>
      <c r="O175" s="506"/>
      <c r="P175" s="507"/>
      <c r="Q175" s="508"/>
      <c r="R175" s="508"/>
      <c r="S175" s="508"/>
      <c r="T175" s="200"/>
      <c r="U175" s="200"/>
      <c r="V175" s="200"/>
      <c r="W175" s="200"/>
      <c r="X175" s="200"/>
      <c r="Y175" s="200"/>
      <c r="AM175" s="1421"/>
      <c r="AN175" s="1421"/>
      <c r="AO175" s="1421"/>
      <c r="AP175" s="1421"/>
      <c r="AQ175" s="1421"/>
      <c r="AR175" s="1421"/>
    </row>
    <row r="176" spans="1:44" s="29" customFormat="1" ht="16.5" thickBot="1">
      <c r="A176" s="1741" t="s">
        <v>78</v>
      </c>
      <c r="B176" s="1741"/>
      <c r="C176" s="509"/>
      <c r="D176" s="509"/>
      <c r="E176" s="509"/>
      <c r="F176" s="509"/>
      <c r="G176" s="510">
        <f>G170+G171</f>
        <v>14</v>
      </c>
      <c r="H176" s="503">
        <f>30*G176</f>
        <v>420</v>
      </c>
      <c r="I176" s="511"/>
      <c r="J176" s="512"/>
      <c r="K176" s="512"/>
      <c r="L176" s="512"/>
      <c r="M176" s="512"/>
      <c r="N176" s="512"/>
      <c r="O176" s="512"/>
      <c r="P176" s="513"/>
      <c r="Q176" s="514"/>
      <c r="R176" s="514"/>
      <c r="S176" s="514"/>
      <c r="T176" s="200"/>
      <c r="U176" s="200"/>
      <c r="V176" s="200"/>
      <c r="W176" s="200"/>
      <c r="X176" s="200"/>
      <c r="Y176" s="200"/>
      <c r="AM176" s="1421"/>
      <c r="AN176" s="1421"/>
      <c r="AO176" s="1421"/>
      <c r="AP176" s="1421"/>
      <c r="AQ176" s="1421"/>
      <c r="AR176" s="1421"/>
    </row>
    <row r="177" spans="1:44" s="29" customFormat="1" ht="18.75">
      <c r="A177" s="1809" t="s">
        <v>157</v>
      </c>
      <c r="B177" s="1809"/>
      <c r="C177" s="1809"/>
      <c r="D177" s="1809"/>
      <c r="E177" s="1809"/>
      <c r="F177" s="1809"/>
      <c r="G177" s="1809"/>
      <c r="H177" s="1809"/>
      <c r="I177" s="1809"/>
      <c r="J177" s="1809"/>
      <c r="K177" s="1809"/>
      <c r="L177" s="1809"/>
      <c r="M177" s="1809"/>
      <c r="N177" s="1809"/>
      <c r="O177" s="1809"/>
      <c r="P177" s="1809"/>
      <c r="Q177" s="1809"/>
      <c r="R177" s="1809"/>
      <c r="S177" s="1809"/>
      <c r="T177" s="200"/>
      <c r="U177" s="200"/>
      <c r="V177" s="200"/>
      <c r="W177" s="200"/>
      <c r="X177" s="200"/>
      <c r="Y177" s="200"/>
      <c r="AM177" s="1421"/>
      <c r="AN177" s="1421"/>
      <c r="AO177" s="1421"/>
      <c r="AP177" s="1421"/>
      <c r="AQ177" s="1421"/>
      <c r="AR177" s="1421"/>
    </row>
    <row r="178" spans="1:44" s="29" customFormat="1" ht="16.5" thickBot="1">
      <c r="A178" s="515" t="s">
        <v>158</v>
      </c>
      <c r="B178" s="516" t="s">
        <v>45</v>
      </c>
      <c r="C178" s="516"/>
      <c r="D178" s="516"/>
      <c r="E178" s="516"/>
      <c r="F178" s="517" t="s">
        <v>255</v>
      </c>
      <c r="G178" s="517">
        <v>1.5</v>
      </c>
      <c r="H178" s="517">
        <f>30*G178</f>
        <v>45</v>
      </c>
      <c r="I178" s="516"/>
      <c r="J178" s="518"/>
      <c r="K178" s="518"/>
      <c r="L178" s="518"/>
      <c r="M178" s="491"/>
      <c r="N178" s="519"/>
      <c r="O178" s="518"/>
      <c r="P178" s="493"/>
      <c r="Q178" s="520"/>
      <c r="R178" s="521"/>
      <c r="S178" s="521"/>
      <c r="T178" s="200"/>
      <c r="U178" s="200"/>
      <c r="V178" s="200"/>
      <c r="W178" s="200"/>
      <c r="X178" s="200"/>
      <c r="Y178" s="200"/>
      <c r="AM178" s="1421"/>
      <c r="AN178" s="1421"/>
      <c r="AO178" s="1421"/>
      <c r="AP178" s="1421"/>
      <c r="AQ178" s="1421"/>
      <c r="AR178" s="1421"/>
    </row>
    <row r="179" spans="1:44" s="29" customFormat="1" ht="16.5" thickBot="1">
      <c r="A179" s="1719" t="s">
        <v>159</v>
      </c>
      <c r="B179" s="1719"/>
      <c r="C179" s="522"/>
      <c r="D179" s="522"/>
      <c r="E179" s="522"/>
      <c r="F179" s="523"/>
      <c r="G179" s="524">
        <f>G174+G178</f>
        <v>29</v>
      </c>
      <c r="H179" s="522">
        <f>30*G179</f>
        <v>870</v>
      </c>
      <c r="I179" s="525"/>
      <c r="J179" s="525"/>
      <c r="K179" s="526"/>
      <c r="L179" s="526"/>
      <c r="M179" s="527"/>
      <c r="N179" s="522"/>
      <c r="O179" s="1263"/>
      <c r="P179" s="529"/>
      <c r="Q179" s="530"/>
      <c r="R179" s="530"/>
      <c r="S179" s="530"/>
      <c r="T179" s="26"/>
      <c r="U179" s="26"/>
      <c r="V179" s="26"/>
      <c r="W179" s="26"/>
      <c r="X179" s="26"/>
      <c r="Y179" s="26"/>
      <c r="AM179" s="1421"/>
      <c r="AN179" s="1421"/>
      <c r="AO179" s="1421"/>
      <c r="AP179" s="1421"/>
      <c r="AQ179" s="1421"/>
      <c r="AR179" s="1421"/>
    </row>
    <row r="180" spans="1:44" s="29" customFormat="1" ht="15.75">
      <c r="A180" s="1712" t="s">
        <v>160</v>
      </c>
      <c r="B180" s="1713"/>
      <c r="C180" s="1754"/>
      <c r="D180" s="1755"/>
      <c r="E180" s="1755"/>
      <c r="F180" s="1755"/>
      <c r="G180" s="1755"/>
      <c r="H180" s="1755"/>
      <c r="I180" s="1755"/>
      <c r="J180" s="1755"/>
      <c r="K180" s="1755"/>
      <c r="L180" s="1755"/>
      <c r="M180" s="1755"/>
      <c r="N180" s="1755"/>
      <c r="O180" s="1755"/>
      <c r="P180" s="1755"/>
      <c r="Q180" s="1755"/>
      <c r="R180" s="1755"/>
      <c r="S180" s="1756"/>
      <c r="T180" s="26"/>
      <c r="U180" s="26"/>
      <c r="V180" s="26"/>
      <c r="W180" s="26"/>
      <c r="X180" s="26"/>
      <c r="Y180" s="26"/>
      <c r="AM180" s="1421"/>
      <c r="AN180" s="1421"/>
      <c r="AO180" s="1421"/>
      <c r="AP180" s="1421"/>
      <c r="AQ180" s="1421"/>
      <c r="AR180" s="1421"/>
    </row>
    <row r="181" spans="1:44" s="29" customFormat="1" ht="15.75">
      <c r="A181" s="1774" t="s">
        <v>151</v>
      </c>
      <c r="B181" s="1775"/>
      <c r="C181" s="157"/>
      <c r="D181" s="157"/>
      <c r="E181" s="157"/>
      <c r="F181" s="224"/>
      <c r="G181" s="225">
        <f>G31+G68+G99+G168+G176</f>
        <v>92</v>
      </c>
      <c r="H181" s="225">
        <f>H31+H68+H99+H168+H176</f>
        <v>2760</v>
      </c>
      <c r="I181" s="227"/>
      <c r="J181" s="227"/>
      <c r="K181" s="228"/>
      <c r="L181" s="228"/>
      <c r="M181" s="340"/>
      <c r="N181" s="287"/>
      <c r="O181" s="230"/>
      <c r="P181" s="159"/>
      <c r="Q181" s="223"/>
      <c r="R181" s="218"/>
      <c r="S181" s="218"/>
      <c r="T181" s="26"/>
      <c r="U181" s="26"/>
      <c r="V181" s="26"/>
      <c r="W181" s="26"/>
      <c r="X181" s="26"/>
      <c r="Y181" s="26"/>
      <c r="AM181" s="1421"/>
      <c r="AN181" s="1421"/>
      <c r="AO181" s="1421"/>
      <c r="AP181" s="1421"/>
      <c r="AQ181" s="1421"/>
      <c r="AR181" s="1421"/>
    </row>
    <row r="182" spans="1:44" s="29" customFormat="1" ht="15.75">
      <c r="A182" s="1774" t="s">
        <v>132</v>
      </c>
      <c r="B182" s="1775"/>
      <c r="C182" s="157"/>
      <c r="D182" s="157"/>
      <c r="E182" s="157"/>
      <c r="F182" s="224"/>
      <c r="G182" s="537">
        <f>G30+G67+G98+G167+G175+G178</f>
        <v>148</v>
      </c>
      <c r="H182" s="537">
        <f>H30+H67+H98+H167+H175+H178</f>
        <v>4440</v>
      </c>
      <c r="I182" s="227"/>
      <c r="J182" s="227"/>
      <c r="K182" s="228"/>
      <c r="L182" s="228"/>
      <c r="M182" s="340"/>
      <c r="N182" s="287"/>
      <c r="O182" s="230"/>
      <c r="P182" s="159"/>
      <c r="Q182" s="223"/>
      <c r="R182" s="218"/>
      <c r="S182" s="218"/>
      <c r="T182" s="26"/>
      <c r="U182" s="26"/>
      <c r="V182" s="26"/>
      <c r="W182" s="26"/>
      <c r="X182" s="26"/>
      <c r="Y182" s="26"/>
      <c r="AM182" s="1421"/>
      <c r="AN182" s="1421"/>
      <c r="AO182" s="1421"/>
      <c r="AP182" s="1421"/>
      <c r="AQ182" s="1421"/>
      <c r="AR182" s="1421"/>
    </row>
    <row r="183" spans="1:44" s="29" customFormat="1" ht="15.75">
      <c r="A183" s="1778" t="s">
        <v>162</v>
      </c>
      <c r="B183" s="1779"/>
      <c r="C183" s="231"/>
      <c r="D183" s="231"/>
      <c r="E183" s="231"/>
      <c r="F183" s="207"/>
      <c r="G183" s="279">
        <f>G181+G182</f>
        <v>240</v>
      </c>
      <c r="H183" s="232">
        <f>G183*30</f>
        <v>7200</v>
      </c>
      <c r="I183" s="281">
        <f>I29+I66+I97+I166+I174+I179</f>
        <v>0</v>
      </c>
      <c r="J183" s="281">
        <f>J29+J66+J97+J166+J174+J179</f>
        <v>0</v>
      </c>
      <c r="K183" s="280">
        <f>K29+K66+K97+K166+K178</f>
        <v>0</v>
      </c>
      <c r="L183" s="280">
        <f>L29+L66+L97+L166+L179</f>
        <v>0</v>
      </c>
      <c r="M183" s="341">
        <v>2571</v>
      </c>
      <c r="N183" s="618">
        <f aca="true" t="shared" si="19" ref="N183:S183">N29+N66+N97+N166</f>
        <v>29</v>
      </c>
      <c r="O183" s="619">
        <f t="shared" si="19"/>
        <v>28</v>
      </c>
      <c r="P183" s="617">
        <f t="shared" si="19"/>
        <v>27</v>
      </c>
      <c r="Q183" s="617">
        <f t="shared" si="19"/>
        <v>24</v>
      </c>
      <c r="R183" s="617">
        <f t="shared" si="19"/>
        <v>24</v>
      </c>
      <c r="S183" s="617">
        <f t="shared" si="19"/>
        <v>14</v>
      </c>
      <c r="T183" s="26"/>
      <c r="U183" s="26"/>
      <c r="V183" s="26"/>
      <c r="W183" s="26"/>
      <c r="X183" s="26"/>
      <c r="Y183" s="26"/>
      <c r="AM183" s="1421"/>
      <c r="AN183" s="1421"/>
      <c r="AO183" s="1421"/>
      <c r="AP183" s="1421"/>
      <c r="AQ183" s="1421"/>
      <c r="AR183" s="1421"/>
    </row>
    <row r="184" spans="1:44" s="29" customFormat="1" ht="12.75" customHeight="1">
      <c r="A184" s="1752" t="s">
        <v>110</v>
      </c>
      <c r="B184" s="1752"/>
      <c r="C184" s="1752"/>
      <c r="D184" s="1752"/>
      <c r="E184" s="1752"/>
      <c r="F184" s="1752"/>
      <c r="G184" s="1752"/>
      <c r="H184" s="1752"/>
      <c r="I184" s="1752"/>
      <c r="J184" s="1752"/>
      <c r="K184" s="1752"/>
      <c r="L184" s="1752"/>
      <c r="M184" s="1752"/>
      <c r="N184" s="51">
        <v>4</v>
      </c>
      <c r="O184" s="51">
        <v>3</v>
      </c>
      <c r="P184" s="52">
        <v>1</v>
      </c>
      <c r="Q184" s="217">
        <v>4</v>
      </c>
      <c r="R184" s="217">
        <v>2</v>
      </c>
      <c r="S184" s="217">
        <v>3</v>
      </c>
      <c r="T184" s="26"/>
      <c r="U184" s="26"/>
      <c r="V184" s="26"/>
      <c r="W184" s="26"/>
      <c r="X184" s="26"/>
      <c r="Y184" s="26"/>
      <c r="AM184" s="1421"/>
      <c r="AN184" s="1421"/>
      <c r="AO184" s="1421"/>
      <c r="AP184" s="1421"/>
      <c r="AQ184" s="1421"/>
      <c r="AR184" s="1421"/>
    </row>
    <row r="185" spans="1:44" s="235" customFormat="1" ht="12.75" customHeight="1">
      <c r="A185" s="1752" t="s">
        <v>111</v>
      </c>
      <c r="B185" s="1752"/>
      <c r="C185" s="1752"/>
      <c r="D185" s="1752"/>
      <c r="E185" s="1752"/>
      <c r="F185" s="1752"/>
      <c r="G185" s="1752"/>
      <c r="H185" s="1752"/>
      <c r="I185" s="1752"/>
      <c r="J185" s="1752"/>
      <c r="K185" s="1752"/>
      <c r="L185" s="1752"/>
      <c r="M185" s="1752"/>
      <c r="N185" s="51">
        <v>3</v>
      </c>
      <c r="O185" s="51">
        <v>3</v>
      </c>
      <c r="P185" s="52">
        <v>5</v>
      </c>
      <c r="Q185" s="217">
        <v>3</v>
      </c>
      <c r="R185" s="217">
        <v>4</v>
      </c>
      <c r="S185" s="217">
        <v>1</v>
      </c>
      <c r="T185" s="26"/>
      <c r="U185" s="26"/>
      <c r="V185" s="26"/>
      <c r="W185" s="26"/>
      <c r="X185" s="26"/>
      <c r="Y185" s="26"/>
      <c r="AM185" s="1422"/>
      <c r="AN185" s="1422"/>
      <c r="AO185" s="1422"/>
      <c r="AP185" s="1422"/>
      <c r="AQ185" s="1422"/>
      <c r="AR185" s="1422"/>
    </row>
    <row r="186" spans="1:44" s="235" customFormat="1" ht="12.75" customHeight="1">
      <c r="A186" s="1752" t="s">
        <v>112</v>
      </c>
      <c r="B186" s="1752"/>
      <c r="C186" s="1752"/>
      <c r="D186" s="1752"/>
      <c r="E186" s="1752"/>
      <c r="F186" s="1752"/>
      <c r="G186" s="1752"/>
      <c r="H186" s="1752"/>
      <c r="I186" s="1752"/>
      <c r="J186" s="1752"/>
      <c r="K186" s="1752"/>
      <c r="L186" s="1752"/>
      <c r="M186" s="1752"/>
      <c r="N186" s="51"/>
      <c r="O186" s="51"/>
      <c r="P186" s="52">
        <v>1</v>
      </c>
      <c r="Q186" s="217">
        <v>2</v>
      </c>
      <c r="R186" s="217">
        <v>1</v>
      </c>
      <c r="S186" s="217">
        <v>1</v>
      </c>
      <c r="T186" s="26"/>
      <c r="U186" s="26"/>
      <c r="V186" s="26"/>
      <c r="W186" s="26"/>
      <c r="X186" s="26"/>
      <c r="Y186" s="26"/>
      <c r="AM186" s="1422"/>
      <c r="AN186" s="1422"/>
      <c r="AO186" s="1422"/>
      <c r="AP186" s="1422"/>
      <c r="AQ186" s="1422"/>
      <c r="AR186" s="1422"/>
    </row>
    <row r="187" spans="1:44" s="29" customFormat="1" ht="15.75">
      <c r="A187" s="236"/>
      <c r="B187" s="1264"/>
      <c r="C187" s="138"/>
      <c r="D187" s="138"/>
      <c r="E187" s="138"/>
      <c r="F187" s="238"/>
      <c r="G187" s="239"/>
      <c r="H187" s="240"/>
      <c r="I187" s="241"/>
      <c r="J187" s="143"/>
      <c r="K187" s="143"/>
      <c r="L187" s="143"/>
      <c r="M187" s="143"/>
      <c r="N187" s="242"/>
      <c r="O187" s="143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AM187" s="1421"/>
      <c r="AN187" s="1421"/>
      <c r="AO187" s="1421"/>
      <c r="AP187" s="1421"/>
      <c r="AQ187" s="1421"/>
      <c r="AR187" s="1421"/>
    </row>
    <row r="188" spans="1:44" s="244" customFormat="1" ht="15.75">
      <c r="A188" s="236"/>
      <c r="B188" s="1265"/>
      <c r="C188" s="138"/>
      <c r="D188" s="138"/>
      <c r="E188" s="138"/>
      <c r="F188" s="238"/>
      <c r="G188" s="239"/>
      <c r="H188" s="240"/>
      <c r="I188" s="241"/>
      <c r="J188" s="143"/>
      <c r="K188" s="1750" t="s">
        <v>200</v>
      </c>
      <c r="L188" s="1751"/>
      <c r="M188" s="1751"/>
      <c r="N188" s="1266"/>
      <c r="O188" s="1266"/>
      <c r="P188" s="1267"/>
      <c r="Q188" s="245"/>
      <c r="R188" s="1267"/>
      <c r="S188" s="1267"/>
      <c r="T188" s="26"/>
      <c r="U188" s="26"/>
      <c r="V188" s="26"/>
      <c r="W188" s="26"/>
      <c r="X188" s="26"/>
      <c r="Y188" s="26"/>
      <c r="AM188" s="1423"/>
      <c r="AN188" s="1423"/>
      <c r="AO188" s="1423"/>
      <c r="AP188" s="1423"/>
      <c r="AQ188" s="1423"/>
      <c r="AR188" s="1423"/>
    </row>
    <row r="189" spans="1:44" s="244" customFormat="1" ht="15.75">
      <c r="A189" s="236"/>
      <c r="B189" s="1265"/>
      <c r="C189" s="138"/>
      <c r="D189" s="138"/>
      <c r="E189" s="138"/>
      <c r="F189" s="238"/>
      <c r="G189" s="245"/>
      <c r="H189" s="246"/>
      <c r="I189" s="247"/>
      <c r="J189" s="248"/>
      <c r="K189" s="248"/>
      <c r="L189" s="248"/>
      <c r="M189" s="248"/>
      <c r="N189" s="1814">
        <f>AB170</f>
        <v>76</v>
      </c>
      <c r="O189" s="1815"/>
      <c r="P189" s="1815"/>
      <c r="Q189" s="1816">
        <f>AB171</f>
        <v>72</v>
      </c>
      <c r="R189" s="1817"/>
      <c r="S189" s="1817"/>
      <c r="T189" s="26"/>
      <c r="U189" s="26"/>
      <c r="V189" s="26"/>
      <c r="W189" s="26"/>
      <c r="X189" s="26"/>
      <c r="Y189" s="26"/>
      <c r="AM189" s="1423"/>
      <c r="AN189" s="1423"/>
      <c r="AO189" s="1423"/>
      <c r="AP189" s="1423"/>
      <c r="AQ189" s="1423"/>
      <c r="AR189" s="1423"/>
    </row>
    <row r="190" spans="1:44" s="244" customFormat="1" ht="15.75">
      <c r="A190" s="236"/>
      <c r="B190" s="1268"/>
      <c r="C190" s="138"/>
      <c r="D190" s="138"/>
      <c r="E190" s="138"/>
      <c r="F190" s="238"/>
      <c r="G190" s="245"/>
      <c r="H190" s="246"/>
      <c r="I190" s="247"/>
      <c r="J190" s="247"/>
      <c r="K190" s="1780" t="s">
        <v>61</v>
      </c>
      <c r="L190" s="1818"/>
      <c r="M190" s="1818"/>
      <c r="N190" s="1814">
        <f>N189+Q189</f>
        <v>148</v>
      </c>
      <c r="O190" s="1819"/>
      <c r="P190" s="1820"/>
      <c r="Q190" s="1820"/>
      <c r="R190" s="1820"/>
      <c r="S190" s="1820"/>
      <c r="T190" s="26"/>
      <c r="U190" s="26"/>
      <c r="V190" s="26"/>
      <c r="W190" s="26"/>
      <c r="X190" s="26"/>
      <c r="Y190" s="26"/>
      <c r="AM190" s="1423"/>
      <c r="AN190" s="1423"/>
      <c r="AO190" s="1423"/>
      <c r="AP190" s="1423"/>
      <c r="AQ190" s="1423"/>
      <c r="AR190" s="1423"/>
    </row>
    <row r="191" spans="1:44" s="244" customFormat="1" ht="15.75">
      <c r="A191" s="236"/>
      <c r="B191" s="250" t="s">
        <v>113</v>
      </c>
      <c r="C191" s="250"/>
      <c r="D191" s="1776"/>
      <c r="E191" s="1776"/>
      <c r="F191" s="1776"/>
      <c r="G191" s="250"/>
      <c r="H191" s="1777" t="s">
        <v>235</v>
      </c>
      <c r="I191" s="1777"/>
      <c r="J191" s="1777"/>
      <c r="K191" s="143"/>
      <c r="L191" s="143"/>
      <c r="M191" s="143"/>
      <c r="N191" s="242"/>
      <c r="O191" s="143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AM191" s="1423"/>
      <c r="AN191" s="1423"/>
      <c r="AO191" s="1423"/>
      <c r="AP191" s="1423"/>
      <c r="AQ191" s="1423"/>
      <c r="AR191" s="1423"/>
    </row>
    <row r="192" spans="1:44" s="244" customFormat="1" ht="15.75">
      <c r="A192" s="236"/>
      <c r="B192" s="250"/>
      <c r="C192" s="250"/>
      <c r="D192" s="250"/>
      <c r="E192" s="250"/>
      <c r="F192" s="250"/>
      <c r="G192" s="250"/>
      <c r="H192" s="250"/>
      <c r="I192" s="250"/>
      <c r="J192" s="250"/>
      <c r="K192" s="143"/>
      <c r="L192" s="143"/>
      <c r="M192" s="143"/>
      <c r="N192" s="242"/>
      <c r="O192" s="143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AM192" s="1423"/>
      <c r="AN192" s="1423"/>
      <c r="AO192" s="1423"/>
      <c r="AP192" s="1423"/>
      <c r="AQ192" s="1423"/>
      <c r="AR192" s="1423"/>
    </row>
    <row r="193" spans="1:44" s="244" customFormat="1" ht="15.75">
      <c r="A193" s="236"/>
      <c r="B193" s="250" t="s">
        <v>114</v>
      </c>
      <c r="C193" s="250"/>
      <c r="D193" s="1776"/>
      <c r="E193" s="1776"/>
      <c r="F193" s="1776"/>
      <c r="G193" s="250"/>
      <c r="H193" s="1777" t="s">
        <v>115</v>
      </c>
      <c r="I193" s="1777"/>
      <c r="J193" s="1777"/>
      <c r="K193" s="143"/>
      <c r="L193" s="143"/>
      <c r="M193" s="143"/>
      <c r="N193" s="242"/>
      <c r="O193" s="143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AM193" s="1423"/>
      <c r="AN193" s="1423"/>
      <c r="AO193" s="1423"/>
      <c r="AP193" s="1423"/>
      <c r="AQ193" s="1423"/>
      <c r="AR193" s="1423"/>
    </row>
    <row r="194" spans="1:44" s="244" customFormat="1" ht="15.75">
      <c r="A194" s="236"/>
      <c r="B194" s="1268"/>
      <c r="C194" s="138"/>
      <c r="D194" s="138"/>
      <c r="E194" s="138"/>
      <c r="F194" s="238"/>
      <c r="G194" s="245"/>
      <c r="H194" s="246"/>
      <c r="I194" s="247"/>
      <c r="J194" s="248"/>
      <c r="K194" s="248"/>
      <c r="L194" s="248"/>
      <c r="M194" s="248"/>
      <c r="N194" s="242"/>
      <c r="O194" s="143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AM194" s="1423"/>
      <c r="AN194" s="1423"/>
      <c r="AO194" s="1423"/>
      <c r="AP194" s="1423"/>
      <c r="AQ194" s="1423"/>
      <c r="AR194" s="1423"/>
    </row>
    <row r="195" spans="1:44" s="244" customFormat="1" ht="15.75">
      <c r="A195" s="236"/>
      <c r="B195" s="1268"/>
      <c r="C195" s="138"/>
      <c r="D195" s="138"/>
      <c r="E195" s="138"/>
      <c r="F195" s="238"/>
      <c r="G195" s="245"/>
      <c r="H195" s="246"/>
      <c r="I195" s="247"/>
      <c r="J195" s="248"/>
      <c r="K195" s="248"/>
      <c r="L195" s="248"/>
      <c r="M195" s="248"/>
      <c r="N195" s="242"/>
      <c r="O195" s="143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AM195" s="1423"/>
      <c r="AN195" s="1423"/>
      <c r="AO195" s="1423"/>
      <c r="AP195" s="1423"/>
      <c r="AQ195" s="1423"/>
      <c r="AR195" s="1423"/>
    </row>
    <row r="196" spans="1:44" s="251" customFormat="1" ht="15.75">
      <c r="A196" s="236"/>
      <c r="B196" s="1268"/>
      <c r="C196" s="138"/>
      <c r="D196" s="138"/>
      <c r="E196" s="138"/>
      <c r="F196" s="238"/>
      <c r="G196" s="245"/>
      <c r="H196" s="246"/>
      <c r="I196" s="247"/>
      <c r="J196" s="248"/>
      <c r="K196" s="248"/>
      <c r="L196" s="248"/>
      <c r="M196" s="248"/>
      <c r="N196" s="242"/>
      <c r="O196" s="143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AM196" s="1424"/>
      <c r="AN196" s="1424"/>
      <c r="AO196" s="1424"/>
      <c r="AP196" s="1424"/>
      <c r="AQ196" s="1424"/>
      <c r="AR196" s="1424"/>
    </row>
    <row r="197" spans="1:44" s="244" customFormat="1" ht="15.75">
      <c r="A197" s="236"/>
      <c r="B197" s="1268"/>
      <c r="C197" s="138"/>
      <c r="D197" s="138"/>
      <c r="E197" s="138"/>
      <c r="F197" s="238"/>
      <c r="G197" s="245"/>
      <c r="H197" s="246"/>
      <c r="I197" s="247"/>
      <c r="J197" s="248"/>
      <c r="K197" s="248"/>
      <c r="L197" s="248"/>
      <c r="M197" s="248"/>
      <c r="N197" s="242"/>
      <c r="O197" s="143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AM197" s="1423"/>
      <c r="AN197" s="1423"/>
      <c r="AO197" s="1423"/>
      <c r="AP197" s="1423"/>
      <c r="AQ197" s="1423"/>
      <c r="AR197" s="1423"/>
    </row>
    <row r="198" spans="1:44" s="244" customFormat="1" ht="15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AM198" s="1423"/>
      <c r="AN198" s="1423"/>
      <c r="AO198" s="1423"/>
      <c r="AP198" s="1423"/>
      <c r="AQ198" s="1423"/>
      <c r="AR198" s="1423"/>
    </row>
    <row r="199" spans="1:44" s="244" customFormat="1" ht="15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AM199" s="1423"/>
      <c r="AN199" s="1423"/>
      <c r="AO199" s="1423"/>
      <c r="AP199" s="1423"/>
      <c r="AQ199" s="1423"/>
      <c r="AR199" s="1423"/>
    </row>
    <row r="200" spans="1:44" s="244" customFormat="1" ht="15.75">
      <c r="A200" s="25"/>
      <c r="B200" s="29"/>
      <c r="C200" s="252"/>
      <c r="D200" s="253"/>
      <c r="E200" s="253"/>
      <c r="F200" s="252"/>
      <c r="G200" s="252"/>
      <c r="H200" s="252"/>
      <c r="I200" s="29"/>
      <c r="J200" s="29"/>
      <c r="K200" s="29"/>
      <c r="L200" s="29"/>
      <c r="M200" s="29"/>
      <c r="N200" s="29"/>
      <c r="O200" s="29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AM200" s="1423"/>
      <c r="AN200" s="1423"/>
      <c r="AO200" s="1423"/>
      <c r="AP200" s="1423"/>
      <c r="AQ200" s="1423"/>
      <c r="AR200" s="1423"/>
    </row>
    <row r="201" spans="1:44" s="244" customFormat="1" ht="15.75">
      <c r="A201" s="25"/>
      <c r="B201" s="254"/>
      <c r="C201" s="24"/>
      <c r="D201" s="24"/>
      <c r="E201" s="24"/>
      <c r="F201" s="254"/>
      <c r="G201" s="254"/>
      <c r="H201" s="254"/>
      <c r="I201" s="254"/>
      <c r="J201" s="254"/>
      <c r="K201" s="254"/>
      <c r="L201" s="24"/>
      <c r="M201" s="24"/>
      <c r="N201" s="24"/>
      <c r="O201" s="199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AM201" s="1423"/>
      <c r="AN201" s="1423"/>
      <c r="AO201" s="1423"/>
      <c r="AP201" s="1423"/>
      <c r="AQ201" s="1423"/>
      <c r="AR201" s="1423"/>
    </row>
    <row r="202" spans="1:44" s="244" customFormat="1" ht="15.75">
      <c r="A202" s="25"/>
      <c r="B202" s="254"/>
      <c r="C202" s="24"/>
      <c r="D202" s="24"/>
      <c r="E202" s="24"/>
      <c r="F202" s="254"/>
      <c r="G202" s="254"/>
      <c r="H202" s="254"/>
      <c r="I202" s="254"/>
      <c r="J202" s="254"/>
      <c r="K202" s="254"/>
      <c r="L202" s="24"/>
      <c r="M202" s="24"/>
      <c r="N202" s="24"/>
      <c r="O202" s="199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AM202" s="1423"/>
      <c r="AN202" s="1423"/>
      <c r="AO202" s="1423"/>
      <c r="AP202" s="1423"/>
      <c r="AQ202" s="1423"/>
      <c r="AR202" s="1423"/>
    </row>
    <row r="203" spans="1:44" s="244" customFormat="1" ht="15.75">
      <c r="A203" s="25"/>
      <c r="B203" s="254"/>
      <c r="C203" s="24"/>
      <c r="D203" s="24"/>
      <c r="E203" s="24"/>
      <c r="F203" s="254"/>
      <c r="G203" s="254"/>
      <c r="H203" s="254"/>
      <c r="I203" s="254"/>
      <c r="J203" s="254"/>
      <c r="K203" s="254"/>
      <c r="L203" s="24"/>
      <c r="M203" s="24"/>
      <c r="N203" s="24"/>
      <c r="O203" s="199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AM203" s="1423"/>
      <c r="AN203" s="1423"/>
      <c r="AO203" s="1423"/>
      <c r="AP203" s="1423"/>
      <c r="AQ203" s="1423"/>
      <c r="AR203" s="1423"/>
    </row>
    <row r="204" spans="1:44" s="29" customFormat="1" ht="15.75">
      <c r="A204" s="25"/>
      <c r="B204" s="254"/>
      <c r="C204" s="24"/>
      <c r="D204" s="24"/>
      <c r="E204" s="24"/>
      <c r="F204" s="254"/>
      <c r="G204" s="254"/>
      <c r="H204" s="254"/>
      <c r="I204" s="254"/>
      <c r="J204" s="254"/>
      <c r="K204" s="254"/>
      <c r="L204" s="24"/>
      <c r="M204" s="24"/>
      <c r="N204" s="24"/>
      <c r="O204" s="199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AM204" s="1421"/>
      <c r="AN204" s="1421"/>
      <c r="AO204" s="1421"/>
      <c r="AP204" s="1421"/>
      <c r="AQ204" s="1421"/>
      <c r="AR204" s="1421"/>
    </row>
    <row r="205" spans="1:44" s="29" customFormat="1" ht="15.75">
      <c r="A205" s="25"/>
      <c r="B205" s="254"/>
      <c r="C205" s="24"/>
      <c r="D205" s="24"/>
      <c r="E205" s="24"/>
      <c r="F205" s="254"/>
      <c r="G205" s="254"/>
      <c r="H205" s="254"/>
      <c r="I205" s="254"/>
      <c r="J205" s="254"/>
      <c r="K205" s="254"/>
      <c r="L205" s="24"/>
      <c r="M205" s="24"/>
      <c r="N205" s="24"/>
      <c r="O205" s="199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AM205" s="1421"/>
      <c r="AN205" s="1421"/>
      <c r="AO205" s="1421"/>
      <c r="AP205" s="1421"/>
      <c r="AQ205" s="1421"/>
      <c r="AR205" s="1421"/>
    </row>
    <row r="206" spans="1:44" s="29" customFormat="1" ht="15.75">
      <c r="A206" s="25"/>
      <c r="B206" s="255"/>
      <c r="C206" s="256"/>
      <c r="D206" s="256"/>
      <c r="E206" s="256"/>
      <c r="F206" s="255"/>
      <c r="G206" s="255"/>
      <c r="H206" s="255"/>
      <c r="I206" s="255"/>
      <c r="J206" s="255"/>
      <c r="K206" s="255"/>
      <c r="L206" s="256"/>
      <c r="M206" s="256"/>
      <c r="N206" s="256"/>
      <c r="O206" s="200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AM206" s="1421"/>
      <c r="AN206" s="1421"/>
      <c r="AO206" s="1421"/>
      <c r="AP206" s="1421"/>
      <c r="AQ206" s="1421"/>
      <c r="AR206" s="1421"/>
    </row>
    <row r="207" spans="1:44" s="29" customFormat="1" ht="15.75">
      <c r="A207" s="25"/>
      <c r="B207" s="255"/>
      <c r="C207" s="256"/>
      <c r="D207" s="256"/>
      <c r="E207" s="256"/>
      <c r="F207" s="255"/>
      <c r="G207" s="255"/>
      <c r="H207" s="255"/>
      <c r="I207" s="255"/>
      <c r="J207" s="255"/>
      <c r="K207" s="255"/>
      <c r="L207" s="256"/>
      <c r="M207" s="256"/>
      <c r="N207" s="256"/>
      <c r="O207" s="200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AM207" s="1421"/>
      <c r="AN207" s="1421"/>
      <c r="AO207" s="1421"/>
      <c r="AP207" s="1421"/>
      <c r="AQ207" s="1421"/>
      <c r="AR207" s="1421"/>
    </row>
    <row r="208" spans="1:44" s="29" customFormat="1" ht="15.75">
      <c r="A208" s="25"/>
      <c r="B208" s="255"/>
      <c r="C208" s="256"/>
      <c r="D208" s="256"/>
      <c r="E208" s="256"/>
      <c r="F208" s="255"/>
      <c r="G208" s="255"/>
      <c r="H208" s="255"/>
      <c r="I208" s="255"/>
      <c r="J208" s="255"/>
      <c r="K208" s="255"/>
      <c r="L208" s="256"/>
      <c r="M208" s="256"/>
      <c r="N208" s="256"/>
      <c r="O208" s="200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AM208" s="1421"/>
      <c r="AN208" s="1421"/>
      <c r="AO208" s="1421"/>
      <c r="AP208" s="1421"/>
      <c r="AQ208" s="1421"/>
      <c r="AR208" s="1421"/>
    </row>
    <row r="209" spans="1:44" s="29" customFormat="1" ht="15.75">
      <c r="A209" s="25"/>
      <c r="B209" s="255"/>
      <c r="C209" s="256"/>
      <c r="D209" s="256"/>
      <c r="E209" s="256"/>
      <c r="F209" s="255"/>
      <c r="G209" s="255"/>
      <c r="H209" s="255"/>
      <c r="I209" s="255"/>
      <c r="J209" s="255"/>
      <c r="K209" s="255"/>
      <c r="L209" s="256"/>
      <c r="M209" s="256"/>
      <c r="N209" s="256"/>
      <c r="O209" s="200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AM209" s="1421"/>
      <c r="AN209" s="1421"/>
      <c r="AO209" s="1421"/>
      <c r="AP209" s="1421"/>
      <c r="AQ209" s="1421"/>
      <c r="AR209" s="1421"/>
    </row>
    <row r="210" spans="1:44" s="29" customFormat="1" ht="15.75">
      <c r="A210" s="25"/>
      <c r="B210" s="255"/>
      <c r="C210" s="256"/>
      <c r="D210" s="256"/>
      <c r="E210" s="256"/>
      <c r="F210" s="255"/>
      <c r="G210" s="255"/>
      <c r="H210" s="255"/>
      <c r="I210" s="255"/>
      <c r="J210" s="255"/>
      <c r="K210" s="255"/>
      <c r="L210" s="256"/>
      <c r="M210" s="256"/>
      <c r="N210" s="256"/>
      <c r="O210" s="200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AM210" s="1421"/>
      <c r="AN210" s="1421"/>
      <c r="AO210" s="1421"/>
      <c r="AP210" s="1421"/>
      <c r="AQ210" s="1421"/>
      <c r="AR210" s="1421"/>
    </row>
    <row r="211" spans="1:44" s="29" customFormat="1" ht="15.75">
      <c r="A211" s="25"/>
      <c r="B211" s="255"/>
      <c r="C211" s="256"/>
      <c r="D211" s="256"/>
      <c r="E211" s="256"/>
      <c r="F211" s="255"/>
      <c r="G211" s="255"/>
      <c r="H211" s="255"/>
      <c r="I211" s="255"/>
      <c r="J211" s="255"/>
      <c r="K211" s="255"/>
      <c r="L211" s="256"/>
      <c r="M211" s="256"/>
      <c r="N211" s="256"/>
      <c r="O211" s="200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AM211" s="1421"/>
      <c r="AN211" s="1421"/>
      <c r="AO211" s="1421"/>
      <c r="AP211" s="1421"/>
      <c r="AQ211" s="1421"/>
      <c r="AR211" s="1421"/>
    </row>
    <row r="212" spans="1:44" s="29" customFormat="1" ht="15.75">
      <c r="A212" s="25"/>
      <c r="B212" s="255"/>
      <c r="C212" s="256"/>
      <c r="D212" s="256"/>
      <c r="E212" s="256"/>
      <c r="F212" s="255"/>
      <c r="G212" s="255"/>
      <c r="H212" s="255"/>
      <c r="I212" s="255"/>
      <c r="J212" s="255"/>
      <c r="K212" s="255"/>
      <c r="L212" s="256"/>
      <c r="M212" s="256"/>
      <c r="N212" s="256"/>
      <c r="O212" s="200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199"/>
      <c r="AM212" s="1421"/>
      <c r="AN212" s="1421"/>
      <c r="AO212" s="1421"/>
      <c r="AP212" s="1421"/>
      <c r="AQ212" s="1421"/>
      <c r="AR212" s="1421"/>
    </row>
    <row r="213" spans="1:44" s="29" customFormat="1" ht="15.75">
      <c r="A213" s="25"/>
      <c r="B213" s="255"/>
      <c r="C213" s="256"/>
      <c r="D213" s="256"/>
      <c r="E213" s="256"/>
      <c r="F213" s="255"/>
      <c r="G213" s="255"/>
      <c r="H213" s="255"/>
      <c r="I213" s="255"/>
      <c r="J213" s="255"/>
      <c r="K213" s="255"/>
      <c r="L213" s="256"/>
      <c r="M213" s="256"/>
      <c r="N213" s="256"/>
      <c r="O213" s="200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199"/>
      <c r="AM213" s="1421"/>
      <c r="AN213" s="1421"/>
      <c r="AO213" s="1421"/>
      <c r="AP213" s="1421"/>
      <c r="AQ213" s="1421"/>
      <c r="AR213" s="1421"/>
    </row>
    <row r="214" spans="1:44" s="29" customFormat="1" ht="15.75">
      <c r="A214" s="25"/>
      <c r="B214" s="255"/>
      <c r="C214" s="256"/>
      <c r="D214" s="256"/>
      <c r="E214" s="256"/>
      <c r="F214" s="255"/>
      <c r="G214" s="255"/>
      <c r="H214" s="255"/>
      <c r="I214" s="255"/>
      <c r="J214" s="255"/>
      <c r="K214" s="255"/>
      <c r="L214" s="256"/>
      <c r="M214" s="256"/>
      <c r="N214" s="256"/>
      <c r="O214" s="200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199"/>
      <c r="AM214" s="1421"/>
      <c r="AN214" s="1421"/>
      <c r="AO214" s="1421"/>
      <c r="AP214" s="1421"/>
      <c r="AQ214" s="1421"/>
      <c r="AR214" s="1421"/>
    </row>
    <row r="215" spans="1:44" s="29" customFormat="1" ht="15.75">
      <c r="A215" s="25"/>
      <c r="B215" s="255"/>
      <c r="C215" s="256"/>
      <c r="D215" s="256"/>
      <c r="E215" s="256"/>
      <c r="F215" s="255"/>
      <c r="G215" s="255"/>
      <c r="H215" s="255"/>
      <c r="I215" s="255"/>
      <c r="J215" s="255"/>
      <c r="K215" s="255"/>
      <c r="L215" s="256"/>
      <c r="M215" s="256"/>
      <c r="N215" s="256"/>
      <c r="O215" s="200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199"/>
      <c r="AM215" s="1421"/>
      <c r="AN215" s="1421"/>
      <c r="AO215" s="1421"/>
      <c r="AP215" s="1421"/>
      <c r="AQ215" s="1421"/>
      <c r="AR215" s="1421"/>
    </row>
    <row r="216" spans="1:44" s="29" customFormat="1" ht="15.75">
      <c r="A216" s="25"/>
      <c r="B216" s="255"/>
      <c r="C216" s="256"/>
      <c r="D216" s="256"/>
      <c r="E216" s="256"/>
      <c r="F216" s="255"/>
      <c r="G216" s="255"/>
      <c r="H216" s="255"/>
      <c r="I216" s="255"/>
      <c r="J216" s="255"/>
      <c r="K216" s="255"/>
      <c r="L216" s="256"/>
      <c r="M216" s="256"/>
      <c r="N216" s="256"/>
      <c r="O216" s="200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199"/>
      <c r="AM216" s="1421"/>
      <c r="AN216" s="1421"/>
      <c r="AO216" s="1421"/>
      <c r="AP216" s="1421"/>
      <c r="AQ216" s="1421"/>
      <c r="AR216" s="1421"/>
    </row>
    <row r="217" spans="2:26" ht="15.75">
      <c r="B217" s="255"/>
      <c r="C217" s="256"/>
      <c r="D217" s="256"/>
      <c r="E217" s="256"/>
      <c r="F217" s="255"/>
      <c r="G217" s="255"/>
      <c r="H217" s="255"/>
      <c r="I217" s="255"/>
      <c r="J217" s="255"/>
      <c r="K217" s="255"/>
      <c r="L217" s="256"/>
      <c r="M217" s="256"/>
      <c r="N217" s="256"/>
      <c r="O217" s="200"/>
      <c r="Z217" s="200"/>
    </row>
    <row r="218" ht="15.75">
      <c r="Z218" s="200"/>
    </row>
    <row r="219" ht="15.75">
      <c r="Z219" s="200"/>
    </row>
    <row r="220" ht="15.75">
      <c r="Z220" s="200"/>
    </row>
    <row r="221" ht="15.75">
      <c r="Z221" s="200"/>
    </row>
    <row r="222" ht="15.75">
      <c r="Z222" s="200"/>
    </row>
    <row r="223" ht="15.75">
      <c r="Z223" s="200"/>
    </row>
    <row r="224" ht="15.75">
      <c r="Z224" s="200"/>
    </row>
    <row r="225" ht="15.75">
      <c r="Z225" s="200"/>
    </row>
    <row r="226" ht="15.75">
      <c r="Z226" s="200"/>
    </row>
    <row r="227" ht="15.75">
      <c r="Z227" s="200"/>
    </row>
    <row r="228" ht="15.75">
      <c r="Z228" s="200"/>
    </row>
    <row r="230" ht="15.75">
      <c r="Z230" s="257"/>
    </row>
    <row r="231" spans="26:33" ht="15.75">
      <c r="Z231" s="252"/>
      <c r="AA231" s="252"/>
      <c r="AB231" s="252"/>
      <c r="AC231" s="252"/>
      <c r="AD231" s="252"/>
      <c r="AE231" s="252"/>
      <c r="AF231" s="252"/>
      <c r="AG231" s="252"/>
    </row>
    <row r="232" spans="26:33" ht="15.75">
      <c r="Z232" s="27"/>
      <c r="AA232" s="27"/>
      <c r="AB232" s="27"/>
      <c r="AC232" s="27"/>
      <c r="AD232" s="27"/>
      <c r="AE232" s="27"/>
      <c r="AF232" s="27"/>
      <c r="AG232" s="27"/>
    </row>
    <row r="233" spans="26:33" ht="15.75">
      <c r="Z233" s="27"/>
      <c r="AA233" s="27"/>
      <c r="AB233" s="27"/>
      <c r="AC233" s="27"/>
      <c r="AD233" s="27"/>
      <c r="AE233" s="27"/>
      <c r="AF233" s="27"/>
      <c r="AG233" s="27"/>
    </row>
    <row r="234" spans="26:33" ht="15.75">
      <c r="Z234" s="27"/>
      <c r="AA234" s="27"/>
      <c r="AB234" s="27"/>
      <c r="AC234" s="27"/>
      <c r="AD234" s="27"/>
      <c r="AE234" s="27"/>
      <c r="AF234" s="27"/>
      <c r="AG234" s="27"/>
    </row>
  </sheetData>
  <sheetProtection selectLockedCells="1" selectUnlockedCells="1"/>
  <mergeCells count="72">
    <mergeCell ref="H2:L2"/>
    <mergeCell ref="W3:Y4"/>
    <mergeCell ref="I4:I7"/>
    <mergeCell ref="J4:J7"/>
    <mergeCell ref="N2:Y2"/>
    <mergeCell ref="T3:V4"/>
    <mergeCell ref="F5:F7"/>
    <mergeCell ref="N6:Y6"/>
    <mergeCell ref="H3:H7"/>
    <mergeCell ref="I3:L3"/>
    <mergeCell ref="A1:Y1"/>
    <mergeCell ref="A2:A7"/>
    <mergeCell ref="B2:B7"/>
    <mergeCell ref="C2:F2"/>
    <mergeCell ref="G2:G7"/>
    <mergeCell ref="A9:Y9"/>
    <mergeCell ref="E5:E7"/>
    <mergeCell ref="C3:C7"/>
    <mergeCell ref="D3:D7"/>
    <mergeCell ref="E3:F4"/>
    <mergeCell ref="L4:L7"/>
    <mergeCell ref="K4:K7"/>
    <mergeCell ref="M3:M7"/>
    <mergeCell ref="N3:P4"/>
    <mergeCell ref="Q3:S4"/>
    <mergeCell ref="A10:Y10"/>
    <mergeCell ref="A27:B28"/>
    <mergeCell ref="A29:B29"/>
    <mergeCell ref="A30:B30"/>
    <mergeCell ref="A31:B31"/>
    <mergeCell ref="A32:S32"/>
    <mergeCell ref="T32:V32"/>
    <mergeCell ref="W32:Y32"/>
    <mergeCell ref="A66:B66"/>
    <mergeCell ref="A67:B67"/>
    <mergeCell ref="A68:B68"/>
    <mergeCell ref="A69:S69"/>
    <mergeCell ref="A97:B97"/>
    <mergeCell ref="A98:B98"/>
    <mergeCell ref="A99:B99"/>
    <mergeCell ref="A100:S100"/>
    <mergeCell ref="A101:S101"/>
    <mergeCell ref="A102:S102"/>
    <mergeCell ref="A108:S108"/>
    <mergeCell ref="A148:S148"/>
    <mergeCell ref="A130:S130"/>
    <mergeCell ref="A166:B166"/>
    <mergeCell ref="A167:B167"/>
    <mergeCell ref="A168:B168"/>
    <mergeCell ref="A169:S169"/>
    <mergeCell ref="A174:B174"/>
    <mergeCell ref="A175:B175"/>
    <mergeCell ref="A176:B176"/>
    <mergeCell ref="A177:S177"/>
    <mergeCell ref="A179:B179"/>
    <mergeCell ref="A180:B180"/>
    <mergeCell ref="C180:S180"/>
    <mergeCell ref="A181:B181"/>
    <mergeCell ref="A182:B182"/>
    <mergeCell ref="A183:B183"/>
    <mergeCell ref="A184:M184"/>
    <mergeCell ref="A185:M185"/>
    <mergeCell ref="A186:M186"/>
    <mergeCell ref="D193:F193"/>
    <mergeCell ref="H193:J193"/>
    <mergeCell ref="K188:M188"/>
    <mergeCell ref="N189:P189"/>
    <mergeCell ref="Q189:S189"/>
    <mergeCell ref="K190:M190"/>
    <mergeCell ref="N190:S190"/>
    <mergeCell ref="D191:F191"/>
    <mergeCell ref="H191:J191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view="pageBreakPreview" zoomScale="60" zoomScaleNormal="50" zoomScalePageLayoutView="0" workbookViewId="0" topLeftCell="A1">
      <selection activeCell="A2" sqref="A2:A7"/>
    </sheetView>
  </sheetViews>
  <sheetFormatPr defaultColWidth="9.00390625" defaultRowHeight="12.75"/>
  <cols>
    <col min="1" max="1" width="13.75390625" style="25" customWidth="1"/>
    <col min="2" max="2" width="75.25390625" style="26" customWidth="1"/>
    <col min="3" max="3" width="5.875" style="27" customWidth="1"/>
    <col min="4" max="4" width="9.75390625" style="28" customWidth="1"/>
    <col min="5" max="5" width="5.25390625" style="28" customWidth="1"/>
    <col min="6" max="6" width="5.125" style="27" customWidth="1"/>
    <col min="7" max="7" width="11.00390625" style="27" customWidth="1"/>
    <col min="8" max="8" width="10.125" style="27" hidden="1" customWidth="1"/>
    <col min="9" max="9" width="9.00390625" style="26" customWidth="1"/>
    <col min="10" max="10" width="8.25390625" style="26" customWidth="1"/>
    <col min="11" max="12" width="7.375" style="26" customWidth="1"/>
    <col min="13" max="13" width="7.375" style="26" hidden="1" customWidth="1"/>
    <col min="14" max="14" width="17.375" style="26" customWidth="1"/>
    <col min="15" max="15" width="7.625" style="26" hidden="1" customWidth="1"/>
    <col min="16" max="16" width="6.625" style="26" hidden="1" customWidth="1"/>
    <col min="17" max="17" width="9.25390625" style="26" hidden="1" customWidth="1"/>
    <col min="18" max="18" width="7.75390625" style="26" hidden="1" customWidth="1"/>
    <col min="19" max="19" width="7.875" style="26" hidden="1" customWidth="1"/>
    <col min="20" max="25" width="0" style="26" hidden="1" customWidth="1"/>
    <col min="26" max="26" width="7.125" style="26" hidden="1" customWidth="1"/>
    <col min="27" max="37" width="0" style="26" hidden="1" customWidth="1"/>
    <col min="38" max="38" width="40.625" style="26" customWidth="1"/>
    <col min="39" max="44" width="9.125" style="1425" customWidth="1"/>
    <col min="45" max="16384" width="9.125" style="26" customWidth="1"/>
  </cols>
  <sheetData>
    <row r="1" spans="1:44" s="913" customFormat="1" ht="19.5" thickBot="1">
      <c r="A1" s="1885" t="s">
        <v>277</v>
      </c>
      <c r="B1" s="1886"/>
      <c r="C1" s="1886"/>
      <c r="D1" s="1886"/>
      <c r="E1" s="1886"/>
      <c r="F1" s="1886"/>
      <c r="G1" s="1886"/>
      <c r="H1" s="1886"/>
      <c r="I1" s="1886"/>
      <c r="J1" s="1886"/>
      <c r="K1" s="1886"/>
      <c r="L1" s="1886"/>
      <c r="M1" s="1886"/>
      <c r="N1" s="1887"/>
      <c r="O1" s="1887"/>
      <c r="P1" s="1887"/>
      <c r="Q1" s="1887"/>
      <c r="R1" s="1887"/>
      <c r="S1" s="1887"/>
      <c r="T1" s="1887"/>
      <c r="U1" s="1887"/>
      <c r="V1" s="1887"/>
      <c r="W1" s="1887"/>
      <c r="X1" s="1887"/>
      <c r="Y1" s="1888"/>
      <c r="AM1" s="1414"/>
      <c r="AN1" s="1414"/>
      <c r="AO1" s="1414"/>
      <c r="AP1" s="1414"/>
      <c r="AQ1" s="1414"/>
      <c r="AR1" s="1414"/>
    </row>
    <row r="2" spans="1:44" s="913" customFormat="1" ht="39.75" customHeight="1" thickBot="1">
      <c r="A2" s="1889" t="s">
        <v>49</v>
      </c>
      <c r="B2" s="1890" t="s">
        <v>50</v>
      </c>
      <c r="C2" s="1891" t="s">
        <v>251</v>
      </c>
      <c r="D2" s="1892"/>
      <c r="E2" s="1892"/>
      <c r="F2" s="1893"/>
      <c r="G2" s="1894" t="s">
        <v>51</v>
      </c>
      <c r="H2" s="1897" t="s">
        <v>52</v>
      </c>
      <c r="I2" s="1897"/>
      <c r="J2" s="1897"/>
      <c r="K2" s="1897"/>
      <c r="L2" s="1897"/>
      <c r="M2" s="914"/>
      <c r="N2" s="1898"/>
      <c r="O2" s="1899"/>
      <c r="P2" s="1899"/>
      <c r="Q2" s="1899"/>
      <c r="R2" s="1899"/>
      <c r="S2" s="1899"/>
      <c r="T2" s="1899"/>
      <c r="U2" s="1899"/>
      <c r="V2" s="1899"/>
      <c r="W2" s="1899"/>
      <c r="X2" s="1899"/>
      <c r="Y2" s="1900"/>
      <c r="AL2" s="1901" t="s">
        <v>276</v>
      </c>
      <c r="AM2" s="1427"/>
      <c r="AN2" s="1414"/>
      <c r="AO2" s="1414"/>
      <c r="AP2" s="1414"/>
      <c r="AQ2" s="1414"/>
      <c r="AR2" s="1414"/>
    </row>
    <row r="3" spans="1:44" s="913" customFormat="1" ht="12.75" customHeight="1" thickBot="1">
      <c r="A3" s="1889"/>
      <c r="B3" s="1890"/>
      <c r="C3" s="1872" t="s">
        <v>118</v>
      </c>
      <c r="D3" s="1872" t="s">
        <v>119</v>
      </c>
      <c r="E3" s="1873" t="s">
        <v>120</v>
      </c>
      <c r="F3" s="1874"/>
      <c r="G3" s="1895"/>
      <c r="H3" s="1883" t="s">
        <v>54</v>
      </c>
      <c r="I3" s="1884" t="s">
        <v>55</v>
      </c>
      <c r="J3" s="1884"/>
      <c r="K3" s="1884"/>
      <c r="L3" s="1884"/>
      <c r="M3" s="1878" t="s">
        <v>56</v>
      </c>
      <c r="N3" s="1879" t="s">
        <v>57</v>
      </c>
      <c r="O3" s="1879"/>
      <c r="P3" s="1879"/>
      <c r="Q3" s="1879" t="s">
        <v>58</v>
      </c>
      <c r="R3" s="1879"/>
      <c r="S3" s="1879"/>
      <c r="T3" s="1879" t="s">
        <v>59</v>
      </c>
      <c r="U3" s="1879"/>
      <c r="V3" s="1879"/>
      <c r="W3" s="1879" t="s">
        <v>60</v>
      </c>
      <c r="X3" s="1879"/>
      <c r="Y3" s="1879"/>
      <c r="AL3" s="1901"/>
      <c r="AM3" s="1427"/>
      <c r="AN3" s="1414"/>
      <c r="AO3" s="1414"/>
      <c r="AP3" s="1414"/>
      <c r="AQ3" s="1414"/>
      <c r="AR3" s="1414"/>
    </row>
    <row r="4" spans="1:44" s="913" customFormat="1" ht="32.25" customHeight="1" thickBot="1">
      <c r="A4" s="1889"/>
      <c r="B4" s="1890"/>
      <c r="C4" s="1870"/>
      <c r="D4" s="1870"/>
      <c r="E4" s="1875"/>
      <c r="F4" s="1876"/>
      <c r="G4" s="1895"/>
      <c r="H4" s="1883"/>
      <c r="I4" s="1877" t="s">
        <v>61</v>
      </c>
      <c r="J4" s="1877" t="s">
        <v>62</v>
      </c>
      <c r="K4" s="1877" t="s">
        <v>63</v>
      </c>
      <c r="L4" s="1877" t="s">
        <v>64</v>
      </c>
      <c r="M4" s="1878"/>
      <c r="N4" s="1879"/>
      <c r="O4" s="1879"/>
      <c r="P4" s="1879"/>
      <c r="Q4" s="1879"/>
      <c r="R4" s="1879"/>
      <c r="S4" s="1879"/>
      <c r="T4" s="1879"/>
      <c r="U4" s="1879"/>
      <c r="V4" s="1879"/>
      <c r="W4" s="1879"/>
      <c r="X4" s="1879"/>
      <c r="Y4" s="1879"/>
      <c r="AL4" s="1901"/>
      <c r="AM4" s="1427"/>
      <c r="AN4" s="1414"/>
      <c r="AO4" s="1414"/>
      <c r="AP4" s="1414"/>
      <c r="AQ4" s="1414"/>
      <c r="AR4" s="1414"/>
    </row>
    <row r="5" spans="1:44" s="913" customFormat="1" ht="19.5" thickBot="1">
      <c r="A5" s="1889"/>
      <c r="B5" s="1890"/>
      <c r="C5" s="1870"/>
      <c r="D5" s="1870"/>
      <c r="E5" s="1869" t="s">
        <v>121</v>
      </c>
      <c r="F5" s="1880" t="s">
        <v>122</v>
      </c>
      <c r="G5" s="1895"/>
      <c r="H5" s="1883"/>
      <c r="I5" s="1877"/>
      <c r="J5" s="1877"/>
      <c r="K5" s="1877"/>
      <c r="L5" s="1877"/>
      <c r="M5" s="1878"/>
      <c r="N5" s="915">
        <v>1</v>
      </c>
      <c r="O5" s="916" t="s">
        <v>252</v>
      </c>
      <c r="P5" s="917" t="s">
        <v>253</v>
      </c>
      <c r="Q5" s="918">
        <v>3</v>
      </c>
      <c r="R5" s="916" t="s">
        <v>254</v>
      </c>
      <c r="S5" s="917" t="s">
        <v>255</v>
      </c>
      <c r="T5" s="918">
        <v>7</v>
      </c>
      <c r="U5" s="916">
        <v>8</v>
      </c>
      <c r="V5" s="917">
        <v>9</v>
      </c>
      <c r="W5" s="918">
        <v>10</v>
      </c>
      <c r="X5" s="916">
        <v>11</v>
      </c>
      <c r="Y5" s="917">
        <v>12</v>
      </c>
      <c r="AL5" s="1901"/>
      <c r="AM5" s="1428">
        <v>1</v>
      </c>
      <c r="AN5" s="1415" t="s">
        <v>252</v>
      </c>
      <c r="AO5" s="1415" t="s">
        <v>253</v>
      </c>
      <c r="AP5" s="1415">
        <v>3</v>
      </c>
      <c r="AQ5" s="1415" t="s">
        <v>254</v>
      </c>
      <c r="AR5" s="1415" t="s">
        <v>255</v>
      </c>
    </row>
    <row r="6" spans="1:44" s="913" customFormat="1" ht="19.5" thickBot="1">
      <c r="A6" s="1889"/>
      <c r="B6" s="1890"/>
      <c r="C6" s="1870"/>
      <c r="D6" s="1870"/>
      <c r="E6" s="1870"/>
      <c r="F6" s="1881"/>
      <c r="G6" s="1895"/>
      <c r="H6" s="1883"/>
      <c r="I6" s="1877"/>
      <c r="J6" s="1877"/>
      <c r="K6" s="1877"/>
      <c r="L6" s="1877"/>
      <c r="M6" s="1878"/>
      <c r="N6" s="1879"/>
      <c r="O6" s="1879"/>
      <c r="P6" s="1879"/>
      <c r="Q6" s="1879"/>
      <c r="R6" s="1879"/>
      <c r="S6" s="1879"/>
      <c r="T6" s="1879"/>
      <c r="U6" s="1879"/>
      <c r="V6" s="1879"/>
      <c r="W6" s="1879"/>
      <c r="X6" s="1879"/>
      <c r="Y6" s="1879"/>
      <c r="AL6" s="1901"/>
      <c r="AM6" s="1427"/>
      <c r="AN6" s="1414"/>
      <c r="AO6" s="1414"/>
      <c r="AP6" s="1414"/>
      <c r="AQ6" s="1414"/>
      <c r="AR6" s="1414"/>
    </row>
    <row r="7" spans="1:44" s="913" customFormat="1" ht="19.5" thickBot="1">
      <c r="A7" s="1889"/>
      <c r="B7" s="1890"/>
      <c r="C7" s="1871"/>
      <c r="D7" s="1871"/>
      <c r="E7" s="1871"/>
      <c r="F7" s="1882"/>
      <c r="G7" s="1896"/>
      <c r="H7" s="1883"/>
      <c r="I7" s="1877"/>
      <c r="J7" s="1877"/>
      <c r="K7" s="1877"/>
      <c r="L7" s="1877"/>
      <c r="M7" s="1878"/>
      <c r="N7" s="915"/>
      <c r="O7" s="916">
        <v>9</v>
      </c>
      <c r="P7" s="917">
        <v>9</v>
      </c>
      <c r="Q7" s="918">
        <v>15</v>
      </c>
      <c r="R7" s="916">
        <v>9</v>
      </c>
      <c r="S7" s="917">
        <v>8</v>
      </c>
      <c r="T7" s="918">
        <v>15</v>
      </c>
      <c r="U7" s="916">
        <v>9</v>
      </c>
      <c r="V7" s="917">
        <v>9</v>
      </c>
      <c r="W7" s="918">
        <v>15</v>
      </c>
      <c r="X7" s="916">
        <v>9</v>
      </c>
      <c r="Y7" s="917">
        <v>8</v>
      </c>
      <c r="AL7" s="1901"/>
      <c r="AM7" s="1427"/>
      <c r="AN7" s="1414"/>
      <c r="AO7" s="1414"/>
      <c r="AP7" s="1414"/>
      <c r="AQ7" s="1414"/>
      <c r="AR7" s="1414"/>
    </row>
    <row r="8" spans="1:238" s="1442" customFormat="1" ht="18.75">
      <c r="A8" s="930" t="s">
        <v>123</v>
      </c>
      <c r="B8" s="1434" t="s">
        <v>215</v>
      </c>
      <c r="C8" s="938" t="s">
        <v>66</v>
      </c>
      <c r="D8" s="1435"/>
      <c r="E8" s="930"/>
      <c r="F8" s="1436"/>
      <c r="G8" s="1437">
        <v>6.5</v>
      </c>
      <c r="H8" s="1438">
        <v>195</v>
      </c>
      <c r="I8" s="938"/>
      <c r="J8" s="938"/>
      <c r="K8" s="938"/>
      <c r="L8" s="938"/>
      <c r="M8" s="1439"/>
      <c r="N8" s="937"/>
      <c r="O8" s="938"/>
      <c r="P8" s="939"/>
      <c r="Q8" s="940"/>
      <c r="R8" s="941"/>
      <c r="S8" s="941"/>
      <c r="T8" s="1440"/>
      <c r="U8" s="1441" t="s">
        <v>274</v>
      </c>
      <c r="V8" s="1441" t="s">
        <v>274</v>
      </c>
      <c r="W8" s="1441" t="s">
        <v>274</v>
      </c>
      <c r="X8" s="1441" t="s">
        <v>274</v>
      </c>
      <c r="Y8" s="1441" t="s">
        <v>274</v>
      </c>
      <c r="Z8" s="1441" t="s">
        <v>274</v>
      </c>
      <c r="AA8" s="1440"/>
      <c r="AB8" s="1440"/>
      <c r="AC8" s="1440"/>
      <c r="AD8" s="1440"/>
      <c r="AE8" s="1440"/>
      <c r="AF8" s="1440"/>
      <c r="AG8" s="1440"/>
      <c r="AH8" s="1440"/>
      <c r="AI8" s="1440"/>
      <c r="AJ8" s="1440"/>
      <c r="AK8" s="1440"/>
      <c r="AL8" s="1441"/>
      <c r="AM8" s="1440"/>
      <c r="AN8" s="1440"/>
      <c r="AO8" s="1440"/>
      <c r="AP8" s="1440"/>
      <c r="AQ8" s="1440"/>
      <c r="AR8" s="1440"/>
      <c r="AS8" s="1440"/>
      <c r="AT8" s="1440"/>
      <c r="AU8" s="1440"/>
      <c r="AV8" s="1440"/>
      <c r="AW8" s="1440"/>
      <c r="AX8" s="1440"/>
      <c r="AY8" s="1440"/>
      <c r="AZ8" s="1440"/>
      <c r="BA8" s="1440"/>
      <c r="BB8" s="1440"/>
      <c r="BC8" s="1440"/>
      <c r="BD8" s="1440"/>
      <c r="BE8" s="1440"/>
      <c r="BF8" s="1440"/>
      <c r="BG8" s="1440"/>
      <c r="BH8" s="1440"/>
      <c r="BI8" s="1440"/>
      <c r="BJ8" s="1440"/>
      <c r="BK8" s="1440"/>
      <c r="BL8" s="1440"/>
      <c r="BM8" s="1440"/>
      <c r="BN8" s="1440"/>
      <c r="BO8" s="1440"/>
      <c r="BP8" s="1440"/>
      <c r="BQ8" s="1440"/>
      <c r="BR8" s="1440"/>
      <c r="BS8" s="1440"/>
      <c r="BT8" s="1440"/>
      <c r="BU8" s="1440"/>
      <c r="BV8" s="1440"/>
      <c r="BW8" s="1440"/>
      <c r="BX8" s="1440"/>
      <c r="BY8" s="1440"/>
      <c r="BZ8" s="1440"/>
      <c r="CA8" s="1440"/>
      <c r="CB8" s="1440"/>
      <c r="CC8" s="1440"/>
      <c r="CD8" s="1440"/>
      <c r="CE8" s="1440"/>
      <c r="CF8" s="1440"/>
      <c r="CG8" s="1440"/>
      <c r="CH8" s="1440"/>
      <c r="CI8" s="1440"/>
      <c r="CJ8" s="1440"/>
      <c r="CK8" s="1440"/>
      <c r="CL8" s="1440"/>
      <c r="CM8" s="1440"/>
      <c r="CN8" s="1440"/>
      <c r="CO8" s="1440"/>
      <c r="CP8" s="1440"/>
      <c r="CQ8" s="1440"/>
      <c r="CR8" s="1440"/>
      <c r="CS8" s="1440"/>
      <c r="CT8" s="1440"/>
      <c r="CU8" s="1440"/>
      <c r="CV8" s="1440"/>
      <c r="CW8" s="1440"/>
      <c r="CX8" s="1440"/>
      <c r="CY8" s="1440"/>
      <c r="CZ8" s="1440"/>
      <c r="DA8" s="1440"/>
      <c r="DB8" s="1440"/>
      <c r="DC8" s="1440"/>
      <c r="DD8" s="1440"/>
      <c r="DE8" s="1440"/>
      <c r="DF8" s="1440"/>
      <c r="DG8" s="1440"/>
      <c r="DH8" s="1440"/>
      <c r="DI8" s="1440"/>
      <c r="DJ8" s="1440"/>
      <c r="DK8" s="1440"/>
      <c r="DL8" s="1440"/>
      <c r="DM8" s="1440"/>
      <c r="DN8" s="1440"/>
      <c r="DO8" s="1440"/>
      <c r="DP8" s="1440"/>
      <c r="DQ8" s="1440"/>
      <c r="DR8" s="1440"/>
      <c r="DS8" s="1440"/>
      <c r="DT8" s="1440"/>
      <c r="DU8" s="1440"/>
      <c r="DV8" s="1440"/>
      <c r="DW8" s="1440"/>
      <c r="DX8" s="1440"/>
      <c r="DY8" s="1440"/>
      <c r="DZ8" s="1440"/>
      <c r="EA8" s="1440"/>
      <c r="EB8" s="1440"/>
      <c r="EC8" s="1440"/>
      <c r="ED8" s="1440"/>
      <c r="EE8" s="1440"/>
      <c r="EF8" s="1440"/>
      <c r="EG8" s="1440"/>
      <c r="EH8" s="1440"/>
      <c r="EI8" s="1440"/>
      <c r="EJ8" s="1440"/>
      <c r="EK8" s="1440"/>
      <c r="EL8" s="1440"/>
      <c r="EM8" s="1440"/>
      <c r="EN8" s="1440"/>
      <c r="EO8" s="1440"/>
      <c r="EP8" s="1440"/>
      <c r="EQ8" s="1440"/>
      <c r="ER8" s="1440"/>
      <c r="ES8" s="1440"/>
      <c r="ET8" s="1440"/>
      <c r="EU8" s="1440"/>
      <c r="EV8" s="1440"/>
      <c r="EW8" s="1440"/>
      <c r="EX8" s="1440"/>
      <c r="EY8" s="1440"/>
      <c r="EZ8" s="1440"/>
      <c r="FA8" s="1440"/>
      <c r="FB8" s="1440"/>
      <c r="FC8" s="1440"/>
      <c r="FD8" s="1440"/>
      <c r="FE8" s="1440"/>
      <c r="FF8" s="1440"/>
      <c r="FG8" s="1440"/>
      <c r="FH8" s="1440"/>
      <c r="FI8" s="1440"/>
      <c r="FJ8" s="1440"/>
      <c r="FK8" s="1440"/>
      <c r="FL8" s="1440"/>
      <c r="FM8" s="1440"/>
      <c r="FN8" s="1440"/>
      <c r="FO8" s="1440"/>
      <c r="FP8" s="1440"/>
      <c r="FQ8" s="1440"/>
      <c r="FR8" s="1440"/>
      <c r="FS8" s="1440"/>
      <c r="FT8" s="1440"/>
      <c r="FU8" s="1440"/>
      <c r="FV8" s="1440"/>
      <c r="FW8" s="1440"/>
      <c r="FX8" s="1440"/>
      <c r="FY8" s="1440"/>
      <c r="FZ8" s="1440"/>
      <c r="GA8" s="1440"/>
      <c r="GB8" s="1440"/>
      <c r="GC8" s="1440"/>
      <c r="GD8" s="1440"/>
      <c r="GE8" s="1440"/>
      <c r="GF8" s="1440"/>
      <c r="GG8" s="1440"/>
      <c r="GH8" s="1440"/>
      <c r="GI8" s="1440"/>
      <c r="GJ8" s="1440"/>
      <c r="GK8" s="1440"/>
      <c r="GL8" s="1440"/>
      <c r="GM8" s="1440"/>
      <c r="GN8" s="1440"/>
      <c r="GO8" s="1440"/>
      <c r="GP8" s="1440"/>
      <c r="GQ8" s="1440"/>
      <c r="GR8" s="1440"/>
      <c r="GS8" s="1440"/>
      <c r="GT8" s="1440"/>
      <c r="GU8" s="1440"/>
      <c r="GV8" s="1440"/>
      <c r="GW8" s="1440"/>
      <c r="GX8" s="1440"/>
      <c r="GY8" s="1440"/>
      <c r="GZ8" s="1440"/>
      <c r="HA8" s="1440"/>
      <c r="HB8" s="1440"/>
      <c r="HC8" s="1440"/>
      <c r="HD8" s="1440"/>
      <c r="HE8" s="1440"/>
      <c r="HF8" s="1440"/>
      <c r="HG8" s="1440"/>
      <c r="HH8" s="1440"/>
      <c r="HI8" s="1440"/>
      <c r="HJ8" s="1440"/>
      <c r="HK8" s="1440"/>
      <c r="HL8" s="1440"/>
      <c r="HM8" s="1440"/>
      <c r="HN8" s="1440"/>
      <c r="HO8" s="1440"/>
      <c r="HP8" s="1440"/>
      <c r="HQ8" s="1440"/>
      <c r="HR8" s="1440"/>
      <c r="HS8" s="1440"/>
      <c r="HT8" s="1440"/>
      <c r="HU8" s="1440"/>
      <c r="HV8" s="1440"/>
      <c r="HW8" s="1440"/>
      <c r="HX8" s="1440"/>
      <c r="HY8" s="1440"/>
      <c r="HZ8" s="1440"/>
      <c r="IA8" s="1440"/>
      <c r="IB8" s="1440"/>
      <c r="IC8" s="1440"/>
      <c r="ID8" s="1440"/>
    </row>
    <row r="9" spans="1:238" s="1442" customFormat="1" ht="18.75">
      <c r="A9" s="944"/>
      <c r="B9" s="1443" t="s">
        <v>72</v>
      </c>
      <c r="C9" s="950"/>
      <c r="D9" s="1444"/>
      <c r="E9" s="944"/>
      <c r="F9" s="1445"/>
      <c r="G9" s="1446"/>
      <c r="H9" s="1447"/>
      <c r="I9" s="1448"/>
      <c r="J9" s="1448"/>
      <c r="K9" s="1448"/>
      <c r="L9" s="1448"/>
      <c r="M9" s="1449"/>
      <c r="N9" s="1450" t="s">
        <v>73</v>
      </c>
      <c r="O9" s="1450" t="s">
        <v>73</v>
      </c>
      <c r="P9" s="1450" t="s">
        <v>73</v>
      </c>
      <c r="Q9" s="1450" t="s">
        <v>73</v>
      </c>
      <c r="R9" s="1450" t="s">
        <v>73</v>
      </c>
      <c r="S9" s="953"/>
      <c r="T9" s="1440"/>
      <c r="U9" s="1441" t="s">
        <v>274</v>
      </c>
      <c r="V9" s="1441" t="s">
        <v>274</v>
      </c>
      <c r="W9" s="1441" t="s">
        <v>274</v>
      </c>
      <c r="X9" s="1441" t="s">
        <v>274</v>
      </c>
      <c r="Y9" s="1441" t="s">
        <v>274</v>
      </c>
      <c r="Z9" s="1441" t="s">
        <v>275</v>
      </c>
      <c r="AA9" s="1440"/>
      <c r="AB9" s="1440"/>
      <c r="AC9" s="1440"/>
      <c r="AD9" s="1440"/>
      <c r="AE9" s="1440"/>
      <c r="AF9" s="1440"/>
      <c r="AG9" s="1440"/>
      <c r="AH9" s="1440"/>
      <c r="AI9" s="1440"/>
      <c r="AJ9" s="1440"/>
      <c r="AK9" s="1440"/>
      <c r="AL9" s="1441"/>
      <c r="AM9" s="1440"/>
      <c r="AN9" s="1440"/>
      <c r="AO9" s="1440"/>
      <c r="AP9" s="1440"/>
      <c r="AQ9" s="1440"/>
      <c r="AR9" s="1440"/>
      <c r="AS9" s="1440"/>
      <c r="AT9" s="1440"/>
      <c r="AU9" s="1440"/>
      <c r="AV9" s="1440"/>
      <c r="AW9" s="1440"/>
      <c r="AX9" s="1440"/>
      <c r="AY9" s="1440"/>
      <c r="AZ9" s="1440"/>
      <c r="BA9" s="1440"/>
      <c r="BB9" s="1440"/>
      <c r="BC9" s="1440"/>
      <c r="BD9" s="1440"/>
      <c r="BE9" s="1440"/>
      <c r="BF9" s="1440"/>
      <c r="BG9" s="1440"/>
      <c r="BH9" s="1440"/>
      <c r="BI9" s="1440"/>
      <c r="BJ9" s="1440"/>
      <c r="BK9" s="1440"/>
      <c r="BL9" s="1440"/>
      <c r="BM9" s="1440"/>
      <c r="BN9" s="1440"/>
      <c r="BO9" s="1440"/>
      <c r="BP9" s="1440"/>
      <c r="BQ9" s="1440"/>
      <c r="BR9" s="1440"/>
      <c r="BS9" s="1440"/>
      <c r="BT9" s="1440"/>
      <c r="BU9" s="1440"/>
      <c r="BV9" s="1440"/>
      <c r="BW9" s="1440"/>
      <c r="BX9" s="1440"/>
      <c r="BY9" s="1440"/>
      <c r="BZ9" s="1440"/>
      <c r="CA9" s="1440"/>
      <c r="CB9" s="1440"/>
      <c r="CC9" s="1440"/>
      <c r="CD9" s="1440"/>
      <c r="CE9" s="1440"/>
      <c r="CF9" s="1440"/>
      <c r="CG9" s="1440"/>
      <c r="CH9" s="1440"/>
      <c r="CI9" s="1440"/>
      <c r="CJ9" s="1440"/>
      <c r="CK9" s="1440"/>
      <c r="CL9" s="1440"/>
      <c r="CM9" s="1440"/>
      <c r="CN9" s="1440"/>
      <c r="CO9" s="1440"/>
      <c r="CP9" s="1440"/>
      <c r="CQ9" s="1440"/>
      <c r="CR9" s="1440"/>
      <c r="CS9" s="1440"/>
      <c r="CT9" s="1440"/>
      <c r="CU9" s="1440"/>
      <c r="CV9" s="1440"/>
      <c r="CW9" s="1440"/>
      <c r="CX9" s="1440"/>
      <c r="CY9" s="1440"/>
      <c r="CZ9" s="1440"/>
      <c r="DA9" s="1440"/>
      <c r="DB9" s="1440"/>
      <c r="DC9" s="1440"/>
      <c r="DD9" s="1440"/>
      <c r="DE9" s="1440"/>
      <c r="DF9" s="1440"/>
      <c r="DG9" s="1440"/>
      <c r="DH9" s="1440"/>
      <c r="DI9" s="1440"/>
      <c r="DJ9" s="1440"/>
      <c r="DK9" s="1440"/>
      <c r="DL9" s="1440"/>
      <c r="DM9" s="1440"/>
      <c r="DN9" s="1440"/>
      <c r="DO9" s="1440"/>
      <c r="DP9" s="1440"/>
      <c r="DQ9" s="1440"/>
      <c r="DR9" s="1440"/>
      <c r="DS9" s="1440"/>
      <c r="DT9" s="1440"/>
      <c r="DU9" s="1440"/>
      <c r="DV9" s="1440"/>
      <c r="DW9" s="1440"/>
      <c r="DX9" s="1440"/>
      <c r="DY9" s="1440"/>
      <c r="DZ9" s="1440"/>
      <c r="EA9" s="1440"/>
      <c r="EB9" s="1440"/>
      <c r="EC9" s="1440"/>
      <c r="ED9" s="1440"/>
      <c r="EE9" s="1440"/>
      <c r="EF9" s="1440"/>
      <c r="EG9" s="1440"/>
      <c r="EH9" s="1440"/>
      <c r="EI9" s="1440"/>
      <c r="EJ9" s="1440"/>
      <c r="EK9" s="1440"/>
      <c r="EL9" s="1440"/>
      <c r="EM9" s="1440"/>
      <c r="EN9" s="1440"/>
      <c r="EO9" s="1440"/>
      <c r="EP9" s="1440"/>
      <c r="EQ9" s="1440"/>
      <c r="ER9" s="1440"/>
      <c r="ES9" s="1440"/>
      <c r="ET9" s="1440"/>
      <c r="EU9" s="1440"/>
      <c r="EV9" s="1440"/>
      <c r="EW9" s="1440"/>
      <c r="EX9" s="1440"/>
      <c r="EY9" s="1440"/>
      <c r="EZ9" s="1440"/>
      <c r="FA9" s="1440"/>
      <c r="FB9" s="1440"/>
      <c r="FC9" s="1440"/>
      <c r="FD9" s="1440"/>
      <c r="FE9" s="1440"/>
      <c r="FF9" s="1440"/>
      <c r="FG9" s="1440"/>
      <c r="FH9" s="1440"/>
      <c r="FI9" s="1440"/>
      <c r="FJ9" s="1440"/>
      <c r="FK9" s="1440"/>
      <c r="FL9" s="1440"/>
      <c r="FM9" s="1440"/>
      <c r="FN9" s="1440"/>
      <c r="FO9" s="1440"/>
      <c r="FP9" s="1440"/>
      <c r="FQ9" s="1440"/>
      <c r="FR9" s="1440"/>
      <c r="FS9" s="1440"/>
      <c r="FT9" s="1440"/>
      <c r="FU9" s="1440"/>
      <c r="FV9" s="1440"/>
      <c r="FW9" s="1440"/>
      <c r="FX9" s="1440"/>
      <c r="FY9" s="1440"/>
      <c r="FZ9" s="1440"/>
      <c r="GA9" s="1440"/>
      <c r="GB9" s="1440"/>
      <c r="GC9" s="1440"/>
      <c r="GD9" s="1440"/>
      <c r="GE9" s="1440"/>
      <c r="GF9" s="1440"/>
      <c r="GG9" s="1440"/>
      <c r="GH9" s="1440"/>
      <c r="GI9" s="1440"/>
      <c r="GJ9" s="1440"/>
      <c r="GK9" s="1440"/>
      <c r="GL9" s="1440"/>
      <c r="GM9" s="1440"/>
      <c r="GN9" s="1440"/>
      <c r="GO9" s="1440"/>
      <c r="GP9" s="1440"/>
      <c r="GQ9" s="1440"/>
      <c r="GR9" s="1440"/>
      <c r="GS9" s="1440"/>
      <c r="GT9" s="1440"/>
      <c r="GU9" s="1440"/>
      <c r="GV9" s="1440"/>
      <c r="GW9" s="1440"/>
      <c r="GX9" s="1440"/>
      <c r="GY9" s="1440"/>
      <c r="GZ9" s="1440"/>
      <c r="HA9" s="1440"/>
      <c r="HB9" s="1440"/>
      <c r="HC9" s="1440"/>
      <c r="HD9" s="1440"/>
      <c r="HE9" s="1440"/>
      <c r="HF9" s="1440"/>
      <c r="HG9" s="1440"/>
      <c r="HH9" s="1440"/>
      <c r="HI9" s="1440"/>
      <c r="HJ9" s="1440"/>
      <c r="HK9" s="1440"/>
      <c r="HL9" s="1440"/>
      <c r="HM9" s="1440"/>
      <c r="HN9" s="1440"/>
      <c r="HO9" s="1440"/>
      <c r="HP9" s="1440"/>
      <c r="HQ9" s="1440"/>
      <c r="HR9" s="1440"/>
      <c r="HS9" s="1440"/>
      <c r="HT9" s="1440"/>
      <c r="HU9" s="1440"/>
      <c r="HV9" s="1440"/>
      <c r="HW9" s="1440"/>
      <c r="HX9" s="1440"/>
      <c r="HY9" s="1440"/>
      <c r="HZ9" s="1440"/>
      <c r="IA9" s="1440"/>
      <c r="IB9" s="1440"/>
      <c r="IC9" s="1440"/>
      <c r="ID9" s="1440"/>
    </row>
    <row r="10" spans="1:238" s="1442" customFormat="1" ht="18.75">
      <c r="A10" s="982" t="s">
        <v>128</v>
      </c>
      <c r="B10" s="1451" t="s">
        <v>75</v>
      </c>
      <c r="C10" s="1452"/>
      <c r="D10" s="1453"/>
      <c r="E10" s="1454"/>
      <c r="F10" s="1455"/>
      <c r="G10" s="1456">
        <v>4.5</v>
      </c>
      <c r="H10" s="1457">
        <v>135</v>
      </c>
      <c r="I10" s="1458"/>
      <c r="J10" s="1459"/>
      <c r="K10" s="1459"/>
      <c r="L10" s="1459"/>
      <c r="M10" s="1460"/>
      <c r="N10" s="1461"/>
      <c r="O10" s="1458"/>
      <c r="P10" s="1462"/>
      <c r="Q10" s="1463"/>
      <c r="R10" s="1426"/>
      <c r="S10" s="991"/>
      <c r="T10" s="1440"/>
      <c r="U10" s="1464" t="s">
        <v>274</v>
      </c>
      <c r="V10" s="1464" t="s">
        <v>275</v>
      </c>
      <c r="W10" s="1464" t="s">
        <v>275</v>
      </c>
      <c r="X10" s="1464" t="s">
        <v>275</v>
      </c>
      <c r="Y10" s="1464" t="s">
        <v>275</v>
      </c>
      <c r="Z10" s="1464" t="s">
        <v>275</v>
      </c>
      <c r="AA10" s="1440"/>
      <c r="AB10" s="1440"/>
      <c r="AC10" s="1440"/>
      <c r="AD10" s="1440"/>
      <c r="AE10" s="1440"/>
      <c r="AF10" s="1440"/>
      <c r="AG10" s="1440"/>
      <c r="AH10" s="1440"/>
      <c r="AI10" s="1440"/>
      <c r="AJ10" s="1440"/>
      <c r="AK10" s="1440"/>
      <c r="AL10" s="1441"/>
      <c r="AM10" s="1440"/>
      <c r="AN10" s="1440"/>
      <c r="AO10" s="1440"/>
      <c r="AP10" s="1440"/>
      <c r="AQ10" s="1440"/>
      <c r="AR10" s="1440"/>
      <c r="AS10" s="1440"/>
      <c r="AT10" s="1440"/>
      <c r="AU10" s="1440"/>
      <c r="AV10" s="1440"/>
      <c r="AW10" s="1440"/>
      <c r="AX10" s="1440"/>
      <c r="AY10" s="1440"/>
      <c r="AZ10" s="1440"/>
      <c r="BA10" s="1440"/>
      <c r="BB10" s="1440"/>
      <c r="BC10" s="1440"/>
      <c r="BD10" s="1440"/>
      <c r="BE10" s="1440"/>
      <c r="BF10" s="1440"/>
      <c r="BG10" s="1440"/>
      <c r="BH10" s="1440"/>
      <c r="BI10" s="1440"/>
      <c r="BJ10" s="1440"/>
      <c r="BK10" s="1440"/>
      <c r="BL10" s="1440"/>
      <c r="BM10" s="1440"/>
      <c r="BN10" s="1440"/>
      <c r="BO10" s="1440"/>
      <c r="BP10" s="1440"/>
      <c r="BQ10" s="1440"/>
      <c r="BR10" s="1440"/>
      <c r="BS10" s="1440"/>
      <c r="BT10" s="1440"/>
      <c r="BU10" s="1440"/>
      <c r="BV10" s="1440"/>
      <c r="BW10" s="1440"/>
      <c r="BX10" s="1440"/>
      <c r="BY10" s="1440"/>
      <c r="BZ10" s="1440"/>
      <c r="CA10" s="1440"/>
      <c r="CB10" s="1440"/>
      <c r="CC10" s="1440"/>
      <c r="CD10" s="1440"/>
      <c r="CE10" s="1440"/>
      <c r="CF10" s="1440"/>
      <c r="CG10" s="1440"/>
      <c r="CH10" s="1440"/>
      <c r="CI10" s="1440"/>
      <c r="CJ10" s="1440"/>
      <c r="CK10" s="1440"/>
      <c r="CL10" s="1440"/>
      <c r="CM10" s="1440"/>
      <c r="CN10" s="1440"/>
      <c r="CO10" s="1440"/>
      <c r="CP10" s="1440"/>
      <c r="CQ10" s="1440"/>
      <c r="CR10" s="1440"/>
      <c r="CS10" s="1440"/>
      <c r="CT10" s="1440"/>
      <c r="CU10" s="1440"/>
      <c r="CV10" s="1440"/>
      <c r="CW10" s="1440"/>
      <c r="CX10" s="1440"/>
      <c r="CY10" s="1440"/>
      <c r="CZ10" s="1440"/>
      <c r="DA10" s="1440"/>
      <c r="DB10" s="1440"/>
      <c r="DC10" s="1440"/>
      <c r="DD10" s="1440"/>
      <c r="DE10" s="1440"/>
      <c r="DF10" s="1440"/>
      <c r="DG10" s="1440"/>
      <c r="DH10" s="1440"/>
      <c r="DI10" s="1440"/>
      <c r="DJ10" s="1440"/>
      <c r="DK10" s="1440"/>
      <c r="DL10" s="1440"/>
      <c r="DM10" s="1440"/>
      <c r="DN10" s="1440"/>
      <c r="DO10" s="1440"/>
      <c r="DP10" s="1440"/>
      <c r="DQ10" s="1440"/>
      <c r="DR10" s="1440"/>
      <c r="DS10" s="1440"/>
      <c r="DT10" s="1440"/>
      <c r="DU10" s="1440"/>
      <c r="DV10" s="1440"/>
      <c r="DW10" s="1440"/>
      <c r="DX10" s="1440"/>
      <c r="DY10" s="1440"/>
      <c r="DZ10" s="1440"/>
      <c r="EA10" s="1440"/>
      <c r="EB10" s="1440"/>
      <c r="EC10" s="1440"/>
      <c r="ED10" s="1440"/>
      <c r="EE10" s="1440"/>
      <c r="EF10" s="1440"/>
      <c r="EG10" s="1440"/>
      <c r="EH10" s="1440"/>
      <c r="EI10" s="1440"/>
      <c r="EJ10" s="1440"/>
      <c r="EK10" s="1440"/>
      <c r="EL10" s="1440"/>
      <c r="EM10" s="1440"/>
      <c r="EN10" s="1440"/>
      <c r="EO10" s="1440"/>
      <c r="EP10" s="1440"/>
      <c r="EQ10" s="1440"/>
      <c r="ER10" s="1440"/>
      <c r="ES10" s="1440"/>
      <c r="ET10" s="1440"/>
      <c r="EU10" s="1440"/>
      <c r="EV10" s="1440"/>
      <c r="EW10" s="1440"/>
      <c r="EX10" s="1440"/>
      <c r="EY10" s="1440"/>
      <c r="EZ10" s="1440"/>
      <c r="FA10" s="1440"/>
      <c r="FB10" s="1440"/>
      <c r="FC10" s="1440"/>
      <c r="FD10" s="1440"/>
      <c r="FE10" s="1440"/>
      <c r="FF10" s="1440"/>
      <c r="FG10" s="1440"/>
      <c r="FH10" s="1440"/>
      <c r="FI10" s="1440"/>
      <c r="FJ10" s="1440"/>
      <c r="FK10" s="1440"/>
      <c r="FL10" s="1440"/>
      <c r="FM10" s="1440"/>
      <c r="FN10" s="1440"/>
      <c r="FO10" s="1440"/>
      <c r="FP10" s="1440"/>
      <c r="FQ10" s="1440"/>
      <c r="FR10" s="1440"/>
      <c r="FS10" s="1440"/>
      <c r="FT10" s="1440"/>
      <c r="FU10" s="1440"/>
      <c r="FV10" s="1440"/>
      <c r="FW10" s="1440"/>
      <c r="FX10" s="1440"/>
      <c r="FY10" s="1440"/>
      <c r="FZ10" s="1440"/>
      <c r="GA10" s="1440"/>
      <c r="GB10" s="1440"/>
      <c r="GC10" s="1440"/>
      <c r="GD10" s="1440"/>
      <c r="GE10" s="1440"/>
      <c r="GF10" s="1440"/>
      <c r="GG10" s="1440"/>
      <c r="GH10" s="1440"/>
      <c r="GI10" s="1440"/>
      <c r="GJ10" s="1440"/>
      <c r="GK10" s="1440"/>
      <c r="GL10" s="1440"/>
      <c r="GM10" s="1440"/>
      <c r="GN10" s="1440"/>
      <c r="GO10" s="1440"/>
      <c r="GP10" s="1440"/>
      <c r="GQ10" s="1440"/>
      <c r="GR10" s="1440"/>
      <c r="GS10" s="1440"/>
      <c r="GT10" s="1440"/>
      <c r="GU10" s="1440"/>
      <c r="GV10" s="1440"/>
      <c r="GW10" s="1440"/>
      <c r="GX10" s="1440"/>
      <c r="GY10" s="1440"/>
      <c r="GZ10" s="1440"/>
      <c r="HA10" s="1440"/>
      <c r="HB10" s="1440"/>
      <c r="HC10" s="1440"/>
      <c r="HD10" s="1440"/>
      <c r="HE10" s="1440"/>
      <c r="HF10" s="1440"/>
      <c r="HG10" s="1440"/>
      <c r="HH10" s="1440"/>
      <c r="HI10" s="1440"/>
      <c r="HJ10" s="1440"/>
      <c r="HK10" s="1440"/>
      <c r="HL10" s="1440"/>
      <c r="HM10" s="1440"/>
      <c r="HN10" s="1440"/>
      <c r="HO10" s="1440"/>
      <c r="HP10" s="1440"/>
      <c r="HQ10" s="1440"/>
      <c r="HR10" s="1440"/>
      <c r="HS10" s="1440"/>
      <c r="HT10" s="1440"/>
      <c r="HU10" s="1440"/>
      <c r="HV10" s="1440"/>
      <c r="HW10" s="1440"/>
      <c r="HX10" s="1440"/>
      <c r="HY10" s="1440"/>
      <c r="HZ10" s="1440"/>
      <c r="IA10" s="1440"/>
      <c r="IB10" s="1440"/>
      <c r="IC10" s="1440"/>
      <c r="ID10" s="1440"/>
    </row>
    <row r="11" spans="1:238" s="1473" customFormat="1" ht="19.5">
      <c r="A11" s="992" t="s">
        <v>129</v>
      </c>
      <c r="B11" s="1465" t="s">
        <v>72</v>
      </c>
      <c r="C11" s="1466">
        <v>1</v>
      </c>
      <c r="D11" s="1467"/>
      <c r="E11" s="998"/>
      <c r="F11" s="1468"/>
      <c r="G11" s="1469">
        <v>1.5</v>
      </c>
      <c r="H11" s="1466">
        <v>45</v>
      </c>
      <c r="I11" s="1466">
        <v>15</v>
      </c>
      <c r="J11" s="1466">
        <v>15</v>
      </c>
      <c r="K11" s="1466"/>
      <c r="L11" s="1466"/>
      <c r="M11" s="1470">
        <v>30</v>
      </c>
      <c r="N11" s="998">
        <v>1</v>
      </c>
      <c r="O11" s="1466"/>
      <c r="P11" s="1466"/>
      <c r="Q11" s="998"/>
      <c r="R11" s="997"/>
      <c r="S11" s="998"/>
      <c r="T11" s="1441"/>
      <c r="U11" s="1441" t="s">
        <v>274</v>
      </c>
      <c r="V11" s="1441" t="s">
        <v>275</v>
      </c>
      <c r="W11" s="1441" t="s">
        <v>275</v>
      </c>
      <c r="X11" s="1441" t="s">
        <v>275</v>
      </c>
      <c r="Y11" s="1441" t="s">
        <v>275</v>
      </c>
      <c r="Z11" s="1441" t="s">
        <v>275</v>
      </c>
      <c r="AA11" s="1441"/>
      <c r="AB11" s="1441"/>
      <c r="AC11" s="1441"/>
      <c r="AD11" s="1441"/>
      <c r="AE11" s="1441"/>
      <c r="AF11" s="1441"/>
      <c r="AG11" s="1441"/>
      <c r="AH11" s="1441"/>
      <c r="AI11" s="1441"/>
      <c r="AJ11" s="1441"/>
      <c r="AK11" s="1471"/>
      <c r="AL11" s="1441"/>
      <c r="AM11" s="1472"/>
      <c r="AN11" s="1441"/>
      <c r="AO11" s="1441"/>
      <c r="AP11" s="1441"/>
      <c r="AQ11" s="1441"/>
      <c r="AR11" s="1441"/>
      <c r="AS11" s="1441"/>
      <c r="AT11" s="1441"/>
      <c r="AU11" s="1441"/>
      <c r="AV11" s="1441"/>
      <c r="AW11" s="1441"/>
      <c r="AX11" s="1441"/>
      <c r="AY11" s="1441"/>
      <c r="AZ11" s="1441"/>
      <c r="BA11" s="1441"/>
      <c r="BB11" s="1441"/>
      <c r="BC11" s="1441"/>
      <c r="BD11" s="1441"/>
      <c r="BE11" s="1441"/>
      <c r="BF11" s="1441"/>
      <c r="BG11" s="1441"/>
      <c r="BH11" s="1441"/>
      <c r="BI11" s="1441"/>
      <c r="BJ11" s="1441"/>
      <c r="BK11" s="1441"/>
      <c r="BL11" s="1441"/>
      <c r="BM11" s="1441"/>
      <c r="BN11" s="1441"/>
      <c r="BO11" s="1441"/>
      <c r="BP11" s="1441"/>
      <c r="BQ11" s="1441"/>
      <c r="BR11" s="1441"/>
      <c r="BS11" s="1441"/>
      <c r="BT11" s="1441"/>
      <c r="BU11" s="1441"/>
      <c r="BV11" s="1441"/>
      <c r="BW11" s="1441"/>
      <c r="BX11" s="1441"/>
      <c r="BY11" s="1441"/>
      <c r="BZ11" s="1441"/>
      <c r="CA11" s="1441"/>
      <c r="CB11" s="1441"/>
      <c r="CC11" s="1441"/>
      <c r="CD11" s="1441"/>
      <c r="CE11" s="1441"/>
      <c r="CF11" s="1441"/>
      <c r="CG11" s="1441"/>
      <c r="CH11" s="1441"/>
      <c r="CI11" s="1441"/>
      <c r="CJ11" s="1441"/>
      <c r="CK11" s="1441"/>
      <c r="CL11" s="1441"/>
      <c r="CM11" s="1441"/>
      <c r="CN11" s="1441"/>
      <c r="CO11" s="1441"/>
      <c r="CP11" s="1441"/>
      <c r="CQ11" s="1441"/>
      <c r="CR11" s="1441"/>
      <c r="CS11" s="1441"/>
      <c r="CT11" s="1441"/>
      <c r="CU11" s="1441"/>
      <c r="CV11" s="1441"/>
      <c r="CW11" s="1441"/>
      <c r="CX11" s="1441"/>
      <c r="CY11" s="1441"/>
      <c r="CZ11" s="1441"/>
      <c r="DA11" s="1441"/>
      <c r="DB11" s="1441"/>
      <c r="DC11" s="1441"/>
      <c r="DD11" s="1441"/>
      <c r="DE11" s="1441"/>
      <c r="DF11" s="1441"/>
      <c r="DG11" s="1441"/>
      <c r="DH11" s="1441"/>
      <c r="DI11" s="1441"/>
      <c r="DJ11" s="1441"/>
      <c r="DK11" s="1441"/>
      <c r="DL11" s="1441"/>
      <c r="DM11" s="1441"/>
      <c r="DN11" s="1441"/>
      <c r="DO11" s="1441"/>
      <c r="DP11" s="1441"/>
      <c r="DQ11" s="1441"/>
      <c r="DR11" s="1441"/>
      <c r="DS11" s="1441"/>
      <c r="DT11" s="1441"/>
      <c r="DU11" s="1441"/>
      <c r="DV11" s="1441"/>
      <c r="DW11" s="1441"/>
      <c r="DX11" s="1441"/>
      <c r="DY11" s="1441"/>
      <c r="DZ11" s="1441"/>
      <c r="EA11" s="1441"/>
      <c r="EB11" s="1441"/>
      <c r="EC11" s="1441"/>
      <c r="ED11" s="1441"/>
      <c r="EE11" s="1441"/>
      <c r="EF11" s="1441"/>
      <c r="EG11" s="1441"/>
      <c r="EH11" s="1441"/>
      <c r="EI11" s="1441"/>
      <c r="EJ11" s="1441"/>
      <c r="EK11" s="1441"/>
      <c r="EL11" s="1441"/>
      <c r="EM11" s="1441"/>
      <c r="EN11" s="1441"/>
      <c r="EO11" s="1441"/>
      <c r="EP11" s="1441"/>
      <c r="EQ11" s="1441"/>
      <c r="ER11" s="1441"/>
      <c r="ES11" s="1441"/>
      <c r="ET11" s="1441"/>
      <c r="EU11" s="1441"/>
      <c r="EV11" s="1441"/>
      <c r="EW11" s="1441"/>
      <c r="EX11" s="1441"/>
      <c r="EY11" s="1441"/>
      <c r="EZ11" s="1441"/>
      <c r="FA11" s="1441"/>
      <c r="FB11" s="1441"/>
      <c r="FC11" s="1441"/>
      <c r="FD11" s="1441"/>
      <c r="FE11" s="1441"/>
      <c r="FF11" s="1441"/>
      <c r="FG11" s="1441"/>
      <c r="FH11" s="1441"/>
      <c r="FI11" s="1441"/>
      <c r="FJ11" s="1441"/>
      <c r="FK11" s="1441"/>
      <c r="FL11" s="1441"/>
      <c r="FM11" s="1441"/>
      <c r="FN11" s="1441"/>
      <c r="FO11" s="1441"/>
      <c r="FP11" s="1441"/>
      <c r="FQ11" s="1441"/>
      <c r="FR11" s="1441"/>
      <c r="FS11" s="1441"/>
      <c r="FT11" s="1441"/>
      <c r="FU11" s="1441"/>
      <c r="FV11" s="1441"/>
      <c r="FW11" s="1441"/>
      <c r="FX11" s="1441"/>
      <c r="FY11" s="1441"/>
      <c r="FZ11" s="1441"/>
      <c r="GA11" s="1441"/>
      <c r="GB11" s="1441"/>
      <c r="GC11" s="1441"/>
      <c r="GD11" s="1441"/>
      <c r="GE11" s="1441"/>
      <c r="GF11" s="1441"/>
      <c r="GG11" s="1441"/>
      <c r="GH11" s="1441"/>
      <c r="GI11" s="1441"/>
      <c r="GJ11" s="1441"/>
      <c r="GK11" s="1441"/>
      <c r="GL11" s="1441"/>
      <c r="GM11" s="1441"/>
      <c r="GN11" s="1441"/>
      <c r="GO11" s="1441"/>
      <c r="GP11" s="1441"/>
      <c r="GQ11" s="1441"/>
      <c r="GR11" s="1441"/>
      <c r="GS11" s="1441"/>
      <c r="GT11" s="1441"/>
      <c r="GU11" s="1441"/>
      <c r="GV11" s="1441"/>
      <c r="GW11" s="1441"/>
      <c r="GX11" s="1441"/>
      <c r="GY11" s="1441"/>
      <c r="GZ11" s="1441"/>
      <c r="HA11" s="1441"/>
      <c r="HB11" s="1441"/>
      <c r="HC11" s="1441"/>
      <c r="HD11" s="1441"/>
      <c r="HE11" s="1441"/>
      <c r="HF11" s="1441"/>
      <c r="HG11" s="1441"/>
      <c r="HH11" s="1441"/>
      <c r="HI11" s="1441"/>
      <c r="HJ11" s="1441"/>
      <c r="HK11" s="1441"/>
      <c r="HL11" s="1441"/>
      <c r="HM11" s="1441"/>
      <c r="HN11" s="1441"/>
      <c r="HO11" s="1441"/>
      <c r="HP11" s="1441"/>
      <c r="HQ11" s="1441"/>
      <c r="HR11" s="1441"/>
      <c r="HS11" s="1441"/>
      <c r="HT11" s="1441"/>
      <c r="HU11" s="1441"/>
      <c r="HV11" s="1441"/>
      <c r="HW11" s="1441"/>
      <c r="HX11" s="1441"/>
      <c r="HY11" s="1441"/>
      <c r="HZ11" s="1441"/>
      <c r="IA11" s="1441"/>
      <c r="IB11" s="1441"/>
      <c r="IC11" s="1441"/>
      <c r="ID11" s="1441"/>
    </row>
    <row r="12" spans="1:238" s="1473" customFormat="1" ht="42.75" customHeight="1">
      <c r="A12" s="992" t="s">
        <v>248</v>
      </c>
      <c r="B12" s="1474" t="s">
        <v>76</v>
      </c>
      <c r="C12" s="1475"/>
      <c r="D12" s="1475" t="s">
        <v>256</v>
      </c>
      <c r="E12" s="1475"/>
      <c r="F12" s="1475"/>
      <c r="G12" s="1470">
        <v>4.5</v>
      </c>
      <c r="H12" s="1475">
        <v>135</v>
      </c>
      <c r="I12" s="1475">
        <v>60</v>
      </c>
      <c r="J12" s="1475"/>
      <c r="K12" s="1475"/>
      <c r="L12" s="1475">
        <v>60</v>
      </c>
      <c r="M12" s="1475">
        <v>75</v>
      </c>
      <c r="N12" s="1475" t="s">
        <v>231</v>
      </c>
      <c r="O12" s="1475" t="s">
        <v>231</v>
      </c>
      <c r="P12" s="1475" t="s">
        <v>231</v>
      </c>
      <c r="Q12" s="1475"/>
      <c r="R12" s="1475"/>
      <c r="S12" s="1475"/>
      <c r="T12" s="1441"/>
      <c r="U12" s="1441" t="s">
        <v>274</v>
      </c>
      <c r="V12" s="1441" t="s">
        <v>274</v>
      </c>
      <c r="W12" s="1441" t="s">
        <v>274</v>
      </c>
      <c r="X12" s="1441" t="s">
        <v>275</v>
      </c>
      <c r="Y12" s="1441" t="s">
        <v>275</v>
      </c>
      <c r="Z12" s="1441" t="s">
        <v>275</v>
      </c>
      <c r="AA12" s="1441"/>
      <c r="AB12" s="1441"/>
      <c r="AC12" s="1441"/>
      <c r="AD12" s="1441"/>
      <c r="AE12" s="1441"/>
      <c r="AF12" s="1441"/>
      <c r="AG12" s="1441"/>
      <c r="AH12" s="1441"/>
      <c r="AI12" s="1441"/>
      <c r="AJ12" s="1441"/>
      <c r="AK12" s="1471"/>
      <c r="AL12" s="1441"/>
      <c r="AM12" s="1472"/>
      <c r="AN12" s="1441"/>
      <c r="AO12" s="1441"/>
      <c r="AP12" s="1441"/>
      <c r="AQ12" s="1441"/>
      <c r="AR12" s="1441"/>
      <c r="AS12" s="1441"/>
      <c r="AT12" s="1441"/>
      <c r="AU12" s="1441"/>
      <c r="AV12" s="1441"/>
      <c r="AW12" s="1441"/>
      <c r="AX12" s="1441"/>
      <c r="AY12" s="1441"/>
      <c r="AZ12" s="1441"/>
      <c r="BA12" s="1441"/>
      <c r="BB12" s="1441"/>
      <c r="BC12" s="1441"/>
      <c r="BD12" s="1441"/>
      <c r="BE12" s="1441"/>
      <c r="BF12" s="1441"/>
      <c r="BG12" s="1441"/>
      <c r="BH12" s="1441"/>
      <c r="BI12" s="1441"/>
      <c r="BJ12" s="1441"/>
      <c r="BK12" s="1441"/>
      <c r="BL12" s="1441"/>
      <c r="BM12" s="1441"/>
      <c r="BN12" s="1441"/>
      <c r="BO12" s="1441"/>
      <c r="BP12" s="1441"/>
      <c r="BQ12" s="1441"/>
      <c r="BR12" s="1441"/>
      <c r="BS12" s="1441"/>
      <c r="BT12" s="1441"/>
      <c r="BU12" s="1441"/>
      <c r="BV12" s="1441"/>
      <c r="BW12" s="1441"/>
      <c r="BX12" s="1441"/>
      <c r="BY12" s="1441"/>
      <c r="BZ12" s="1441"/>
      <c r="CA12" s="1441"/>
      <c r="CB12" s="1441"/>
      <c r="CC12" s="1441"/>
      <c r="CD12" s="1441"/>
      <c r="CE12" s="1441"/>
      <c r="CF12" s="1441"/>
      <c r="CG12" s="1441"/>
      <c r="CH12" s="1441"/>
      <c r="CI12" s="1441"/>
      <c r="CJ12" s="1441"/>
      <c r="CK12" s="1441"/>
      <c r="CL12" s="1441"/>
      <c r="CM12" s="1441"/>
      <c r="CN12" s="1441"/>
      <c r="CO12" s="1441"/>
      <c r="CP12" s="1441"/>
      <c r="CQ12" s="1441"/>
      <c r="CR12" s="1441"/>
      <c r="CS12" s="1441"/>
      <c r="CT12" s="1441"/>
      <c r="CU12" s="1441"/>
      <c r="CV12" s="1441"/>
      <c r="CW12" s="1441"/>
      <c r="CX12" s="1441"/>
      <c r="CY12" s="1441"/>
      <c r="CZ12" s="1441"/>
      <c r="DA12" s="1441"/>
      <c r="DB12" s="1441"/>
      <c r="DC12" s="1441"/>
      <c r="DD12" s="1441"/>
      <c r="DE12" s="1441"/>
      <c r="DF12" s="1441"/>
      <c r="DG12" s="1441"/>
      <c r="DH12" s="1441"/>
      <c r="DI12" s="1441"/>
      <c r="DJ12" s="1441"/>
      <c r="DK12" s="1441"/>
      <c r="DL12" s="1441"/>
      <c r="DM12" s="1441"/>
      <c r="DN12" s="1441"/>
      <c r="DO12" s="1441"/>
      <c r="DP12" s="1441"/>
      <c r="DQ12" s="1441"/>
      <c r="DR12" s="1441"/>
      <c r="DS12" s="1441"/>
      <c r="DT12" s="1441"/>
      <c r="DU12" s="1441"/>
      <c r="DV12" s="1441"/>
      <c r="DW12" s="1441"/>
      <c r="DX12" s="1441"/>
      <c r="DY12" s="1441"/>
      <c r="DZ12" s="1441"/>
      <c r="EA12" s="1441"/>
      <c r="EB12" s="1441"/>
      <c r="EC12" s="1441"/>
      <c r="ED12" s="1441"/>
      <c r="EE12" s="1441"/>
      <c r="EF12" s="1441"/>
      <c r="EG12" s="1441"/>
      <c r="EH12" s="1441"/>
      <c r="EI12" s="1441"/>
      <c r="EJ12" s="1441"/>
      <c r="EK12" s="1441"/>
      <c r="EL12" s="1441"/>
      <c r="EM12" s="1441"/>
      <c r="EN12" s="1441"/>
      <c r="EO12" s="1441"/>
      <c r="EP12" s="1441"/>
      <c r="EQ12" s="1441"/>
      <c r="ER12" s="1441"/>
      <c r="ES12" s="1441"/>
      <c r="ET12" s="1441"/>
      <c r="EU12" s="1441"/>
      <c r="EV12" s="1441"/>
      <c r="EW12" s="1441"/>
      <c r="EX12" s="1441"/>
      <c r="EY12" s="1441"/>
      <c r="EZ12" s="1441"/>
      <c r="FA12" s="1441"/>
      <c r="FB12" s="1441"/>
      <c r="FC12" s="1441"/>
      <c r="FD12" s="1441"/>
      <c r="FE12" s="1441"/>
      <c r="FF12" s="1441"/>
      <c r="FG12" s="1441"/>
      <c r="FH12" s="1441"/>
      <c r="FI12" s="1441"/>
      <c r="FJ12" s="1441"/>
      <c r="FK12" s="1441"/>
      <c r="FL12" s="1441"/>
      <c r="FM12" s="1441"/>
      <c r="FN12" s="1441"/>
      <c r="FO12" s="1441"/>
      <c r="FP12" s="1441"/>
      <c r="FQ12" s="1441"/>
      <c r="FR12" s="1441"/>
      <c r="FS12" s="1441"/>
      <c r="FT12" s="1441"/>
      <c r="FU12" s="1441"/>
      <c r="FV12" s="1441"/>
      <c r="FW12" s="1441"/>
      <c r="FX12" s="1441"/>
      <c r="FY12" s="1441"/>
      <c r="FZ12" s="1441"/>
      <c r="GA12" s="1441"/>
      <c r="GB12" s="1441"/>
      <c r="GC12" s="1441"/>
      <c r="GD12" s="1441"/>
      <c r="GE12" s="1441"/>
      <c r="GF12" s="1441"/>
      <c r="GG12" s="1441"/>
      <c r="GH12" s="1441"/>
      <c r="GI12" s="1441"/>
      <c r="GJ12" s="1441"/>
      <c r="GK12" s="1441"/>
      <c r="GL12" s="1441"/>
      <c r="GM12" s="1441"/>
      <c r="GN12" s="1441"/>
      <c r="GO12" s="1441"/>
      <c r="GP12" s="1441"/>
      <c r="GQ12" s="1441"/>
      <c r="GR12" s="1441"/>
      <c r="GS12" s="1441"/>
      <c r="GT12" s="1441"/>
      <c r="GU12" s="1441"/>
      <c r="GV12" s="1441"/>
      <c r="GW12" s="1441"/>
      <c r="GX12" s="1441"/>
      <c r="GY12" s="1441"/>
      <c r="GZ12" s="1441"/>
      <c r="HA12" s="1441"/>
      <c r="HB12" s="1441"/>
      <c r="HC12" s="1441"/>
      <c r="HD12" s="1441"/>
      <c r="HE12" s="1441"/>
      <c r="HF12" s="1441"/>
      <c r="HG12" s="1441"/>
      <c r="HH12" s="1441"/>
      <c r="HI12" s="1441"/>
      <c r="HJ12" s="1441"/>
      <c r="HK12" s="1441"/>
      <c r="HL12" s="1441"/>
      <c r="HM12" s="1441"/>
      <c r="HN12" s="1441"/>
      <c r="HO12" s="1441"/>
      <c r="HP12" s="1441"/>
      <c r="HQ12" s="1441"/>
      <c r="HR12" s="1441"/>
      <c r="HS12" s="1441"/>
      <c r="HT12" s="1441"/>
      <c r="HU12" s="1441"/>
      <c r="HV12" s="1441"/>
      <c r="HW12" s="1441"/>
      <c r="HX12" s="1441"/>
      <c r="HY12" s="1441"/>
      <c r="HZ12" s="1441"/>
      <c r="IA12" s="1441"/>
      <c r="IB12" s="1441"/>
      <c r="IC12" s="1441"/>
      <c r="ID12" s="1441"/>
    </row>
    <row r="13" spans="1:238" s="1442" customFormat="1" ht="19.5">
      <c r="A13" s="1476" t="s">
        <v>133</v>
      </c>
      <c r="B13" s="1477" t="s">
        <v>227</v>
      </c>
      <c r="C13" s="1478"/>
      <c r="D13" s="1478"/>
      <c r="E13" s="1478"/>
      <c r="F13" s="1478"/>
      <c r="G13" s="1479">
        <v>3</v>
      </c>
      <c r="H13" s="1479">
        <v>90</v>
      </c>
      <c r="I13" s="1480"/>
      <c r="J13" s="1478"/>
      <c r="K13" s="1478"/>
      <c r="L13" s="1478"/>
      <c r="M13" s="1478"/>
      <c r="N13" s="1478"/>
      <c r="O13" s="1048"/>
      <c r="P13" s="1048"/>
      <c r="Q13" s="1048"/>
      <c r="R13" s="1048"/>
      <c r="S13" s="1048"/>
      <c r="T13" s="1440"/>
      <c r="U13" s="1481" t="s">
        <v>274</v>
      </c>
      <c r="V13" s="1481" t="s">
        <v>275</v>
      </c>
      <c r="W13" s="1481" t="s">
        <v>275</v>
      </c>
      <c r="X13" s="1481" t="s">
        <v>275</v>
      </c>
      <c r="Y13" s="1481" t="s">
        <v>275</v>
      </c>
      <c r="Z13" s="1481" t="s">
        <v>275</v>
      </c>
      <c r="AA13" s="1440"/>
      <c r="AB13" s="1440"/>
      <c r="AC13" s="1440"/>
      <c r="AD13" s="1440"/>
      <c r="AE13" s="1440"/>
      <c r="AF13" s="1440"/>
      <c r="AG13" s="1440"/>
      <c r="AH13" s="1440"/>
      <c r="AI13" s="1440"/>
      <c r="AJ13" s="1440"/>
      <c r="AK13" s="1440"/>
      <c r="AL13" s="1441"/>
      <c r="AM13" s="1440"/>
      <c r="AN13" s="1440"/>
      <c r="AO13" s="1440"/>
      <c r="AP13" s="1440"/>
      <c r="AQ13" s="1440"/>
      <c r="AR13" s="1440"/>
      <c r="AS13" s="1440"/>
      <c r="AT13" s="1440"/>
      <c r="AU13" s="1440"/>
      <c r="AV13" s="1440"/>
      <c r="AW13" s="1440"/>
      <c r="AX13" s="1440"/>
      <c r="AY13" s="1440"/>
      <c r="AZ13" s="1440"/>
      <c r="BA13" s="1440"/>
      <c r="BB13" s="1440"/>
      <c r="BC13" s="1440"/>
      <c r="BD13" s="1440"/>
      <c r="BE13" s="1440"/>
      <c r="BF13" s="1440"/>
      <c r="BG13" s="1440"/>
      <c r="BH13" s="1440"/>
      <c r="BI13" s="1440"/>
      <c r="BJ13" s="1440"/>
      <c r="BK13" s="1440"/>
      <c r="BL13" s="1440"/>
      <c r="BM13" s="1440"/>
      <c r="BN13" s="1440"/>
      <c r="BO13" s="1440"/>
      <c r="BP13" s="1440"/>
      <c r="BQ13" s="1440"/>
      <c r="BR13" s="1440"/>
      <c r="BS13" s="1440"/>
      <c r="BT13" s="1440"/>
      <c r="BU13" s="1440"/>
      <c r="BV13" s="1440"/>
      <c r="BW13" s="1440"/>
      <c r="BX13" s="1440"/>
      <c r="BY13" s="1440"/>
      <c r="BZ13" s="1440"/>
      <c r="CA13" s="1440"/>
      <c r="CB13" s="1440"/>
      <c r="CC13" s="1440"/>
      <c r="CD13" s="1440"/>
      <c r="CE13" s="1440"/>
      <c r="CF13" s="1440"/>
      <c r="CG13" s="1440"/>
      <c r="CH13" s="1440"/>
      <c r="CI13" s="1440"/>
      <c r="CJ13" s="1440"/>
      <c r="CK13" s="1440"/>
      <c r="CL13" s="1440"/>
      <c r="CM13" s="1440"/>
      <c r="CN13" s="1440"/>
      <c r="CO13" s="1440"/>
      <c r="CP13" s="1440"/>
      <c r="CQ13" s="1440"/>
      <c r="CR13" s="1440"/>
      <c r="CS13" s="1440"/>
      <c r="CT13" s="1440"/>
      <c r="CU13" s="1440"/>
      <c r="CV13" s="1440"/>
      <c r="CW13" s="1440"/>
      <c r="CX13" s="1440"/>
      <c r="CY13" s="1440"/>
      <c r="CZ13" s="1440"/>
      <c r="DA13" s="1440"/>
      <c r="DB13" s="1440"/>
      <c r="DC13" s="1440"/>
      <c r="DD13" s="1440"/>
      <c r="DE13" s="1440"/>
      <c r="DF13" s="1440"/>
      <c r="DG13" s="1440"/>
      <c r="DH13" s="1440"/>
      <c r="DI13" s="1440"/>
      <c r="DJ13" s="1440"/>
      <c r="DK13" s="1440"/>
      <c r="DL13" s="1440"/>
      <c r="DM13" s="1440"/>
      <c r="DN13" s="1440"/>
      <c r="DO13" s="1440"/>
      <c r="DP13" s="1440"/>
      <c r="DQ13" s="1440"/>
      <c r="DR13" s="1440"/>
      <c r="DS13" s="1440"/>
      <c r="DT13" s="1440"/>
      <c r="DU13" s="1440"/>
      <c r="DV13" s="1440"/>
      <c r="DW13" s="1440"/>
      <c r="DX13" s="1440"/>
      <c r="DY13" s="1440"/>
      <c r="DZ13" s="1440"/>
      <c r="EA13" s="1440"/>
      <c r="EB13" s="1440"/>
      <c r="EC13" s="1440"/>
      <c r="ED13" s="1440"/>
      <c r="EE13" s="1440"/>
      <c r="EF13" s="1440"/>
      <c r="EG13" s="1440"/>
      <c r="EH13" s="1440"/>
      <c r="EI13" s="1440"/>
      <c r="EJ13" s="1440"/>
      <c r="EK13" s="1440"/>
      <c r="EL13" s="1440"/>
      <c r="EM13" s="1440"/>
      <c r="EN13" s="1440"/>
      <c r="EO13" s="1440"/>
      <c r="EP13" s="1440"/>
      <c r="EQ13" s="1440"/>
      <c r="ER13" s="1440"/>
      <c r="ES13" s="1440"/>
      <c r="ET13" s="1440"/>
      <c r="EU13" s="1440"/>
      <c r="EV13" s="1440"/>
      <c r="EW13" s="1440"/>
      <c r="EX13" s="1440"/>
      <c r="EY13" s="1440"/>
      <c r="EZ13" s="1440"/>
      <c r="FA13" s="1440"/>
      <c r="FB13" s="1440"/>
      <c r="FC13" s="1440"/>
      <c r="FD13" s="1440"/>
      <c r="FE13" s="1440"/>
      <c r="FF13" s="1440"/>
      <c r="FG13" s="1440"/>
      <c r="FH13" s="1440"/>
      <c r="FI13" s="1440"/>
      <c r="FJ13" s="1440"/>
      <c r="FK13" s="1440"/>
      <c r="FL13" s="1440"/>
      <c r="FM13" s="1440"/>
      <c r="FN13" s="1440"/>
      <c r="FO13" s="1440"/>
      <c r="FP13" s="1440"/>
      <c r="FQ13" s="1440"/>
      <c r="FR13" s="1440"/>
      <c r="FS13" s="1440"/>
      <c r="FT13" s="1440"/>
      <c r="FU13" s="1440"/>
      <c r="FV13" s="1440"/>
      <c r="FW13" s="1440"/>
      <c r="FX13" s="1440"/>
      <c r="FY13" s="1440"/>
      <c r="FZ13" s="1440"/>
      <c r="GA13" s="1440"/>
      <c r="GB13" s="1440"/>
      <c r="GC13" s="1440"/>
      <c r="GD13" s="1440"/>
      <c r="GE13" s="1440"/>
      <c r="GF13" s="1440"/>
      <c r="GG13" s="1440"/>
      <c r="GH13" s="1440"/>
      <c r="GI13" s="1440"/>
      <c r="GJ13" s="1440"/>
      <c r="GK13" s="1440"/>
      <c r="GL13" s="1440"/>
      <c r="GM13" s="1440"/>
      <c r="GN13" s="1440"/>
      <c r="GO13" s="1440"/>
      <c r="GP13" s="1440"/>
      <c r="GQ13" s="1440"/>
      <c r="GR13" s="1440"/>
      <c r="GS13" s="1440"/>
      <c r="GT13" s="1440"/>
      <c r="GU13" s="1440"/>
      <c r="GV13" s="1440"/>
      <c r="GW13" s="1440"/>
      <c r="GX13" s="1440"/>
      <c r="GY13" s="1440"/>
      <c r="GZ13" s="1440"/>
      <c r="HA13" s="1440"/>
      <c r="HB13" s="1440"/>
      <c r="HC13" s="1440"/>
      <c r="HD13" s="1440"/>
      <c r="HE13" s="1440"/>
      <c r="HF13" s="1440"/>
      <c r="HG13" s="1440"/>
      <c r="HH13" s="1440"/>
      <c r="HI13" s="1440"/>
      <c r="HJ13" s="1440"/>
      <c r="HK13" s="1440"/>
      <c r="HL13" s="1440"/>
      <c r="HM13" s="1440"/>
      <c r="HN13" s="1440"/>
      <c r="HO13" s="1440"/>
      <c r="HP13" s="1440"/>
      <c r="HQ13" s="1440"/>
      <c r="HR13" s="1440"/>
      <c r="HS13" s="1440"/>
      <c r="HT13" s="1440"/>
      <c r="HU13" s="1440"/>
      <c r="HV13" s="1440"/>
      <c r="HW13" s="1440"/>
      <c r="HX13" s="1440"/>
      <c r="HY13" s="1440"/>
      <c r="HZ13" s="1440"/>
      <c r="IA13" s="1440"/>
      <c r="IB13" s="1440"/>
      <c r="IC13" s="1440"/>
      <c r="ID13" s="1440"/>
    </row>
    <row r="14" spans="1:238" s="1442" customFormat="1" ht="19.5">
      <c r="A14" s="1476" t="s">
        <v>186</v>
      </c>
      <c r="B14" s="1482" t="s">
        <v>79</v>
      </c>
      <c r="C14" s="1468"/>
      <c r="D14" s="1483">
        <v>1</v>
      </c>
      <c r="E14" s="1468"/>
      <c r="F14" s="1468"/>
      <c r="G14" s="1483">
        <v>1</v>
      </c>
      <c r="H14" s="1480">
        <v>30</v>
      </c>
      <c r="I14" s="1483">
        <v>14</v>
      </c>
      <c r="J14" s="1483">
        <v>8</v>
      </c>
      <c r="K14" s="1483"/>
      <c r="L14" s="1483">
        <v>6</v>
      </c>
      <c r="M14" s="1483">
        <v>16</v>
      </c>
      <c r="N14" s="1483">
        <v>1</v>
      </c>
      <c r="O14" s="1050"/>
      <c r="P14" s="1050"/>
      <c r="Q14" s="1050"/>
      <c r="R14" s="1050"/>
      <c r="S14" s="1050"/>
      <c r="T14" s="1440"/>
      <c r="U14" s="1441" t="s">
        <v>274</v>
      </c>
      <c r="V14" s="1441" t="s">
        <v>275</v>
      </c>
      <c r="W14" s="1441" t="s">
        <v>275</v>
      </c>
      <c r="X14" s="1441" t="s">
        <v>275</v>
      </c>
      <c r="Y14" s="1441" t="s">
        <v>275</v>
      </c>
      <c r="Z14" s="1441" t="s">
        <v>275</v>
      </c>
      <c r="AA14" s="1440"/>
      <c r="AB14" s="1440"/>
      <c r="AC14" s="1440"/>
      <c r="AD14" s="1440"/>
      <c r="AE14" s="1440"/>
      <c r="AF14" s="1440"/>
      <c r="AG14" s="1440"/>
      <c r="AH14" s="1440"/>
      <c r="AI14" s="1440"/>
      <c r="AJ14" s="1440"/>
      <c r="AK14" s="1440"/>
      <c r="AL14" s="1441"/>
      <c r="AM14" s="1440"/>
      <c r="AN14" s="1440"/>
      <c r="AO14" s="1440"/>
      <c r="AP14" s="1440"/>
      <c r="AQ14" s="1440"/>
      <c r="AR14" s="1440"/>
      <c r="AS14" s="1440"/>
      <c r="AT14" s="1440"/>
      <c r="AU14" s="1440"/>
      <c r="AV14" s="1440"/>
      <c r="AW14" s="1440"/>
      <c r="AX14" s="1440"/>
      <c r="AY14" s="1440"/>
      <c r="AZ14" s="1440"/>
      <c r="BA14" s="1440"/>
      <c r="BB14" s="1440"/>
      <c r="BC14" s="1440"/>
      <c r="BD14" s="1440"/>
      <c r="BE14" s="1440"/>
      <c r="BF14" s="1440"/>
      <c r="BG14" s="1440"/>
      <c r="BH14" s="1440"/>
      <c r="BI14" s="1440"/>
      <c r="BJ14" s="1440"/>
      <c r="BK14" s="1440"/>
      <c r="BL14" s="1440"/>
      <c r="BM14" s="1440"/>
      <c r="BN14" s="1440"/>
      <c r="BO14" s="1440"/>
      <c r="BP14" s="1440"/>
      <c r="BQ14" s="1440"/>
      <c r="BR14" s="1440"/>
      <c r="BS14" s="1440"/>
      <c r="BT14" s="1440"/>
      <c r="BU14" s="1440"/>
      <c r="BV14" s="1440"/>
      <c r="BW14" s="1440"/>
      <c r="BX14" s="1440"/>
      <c r="BY14" s="1440"/>
      <c r="BZ14" s="1440"/>
      <c r="CA14" s="1440"/>
      <c r="CB14" s="1440"/>
      <c r="CC14" s="1440"/>
      <c r="CD14" s="1440"/>
      <c r="CE14" s="1440"/>
      <c r="CF14" s="1440"/>
      <c r="CG14" s="1440"/>
      <c r="CH14" s="1440"/>
      <c r="CI14" s="1440"/>
      <c r="CJ14" s="1440"/>
      <c r="CK14" s="1440"/>
      <c r="CL14" s="1440"/>
      <c r="CM14" s="1440"/>
      <c r="CN14" s="1440"/>
      <c r="CO14" s="1440"/>
      <c r="CP14" s="1440"/>
      <c r="CQ14" s="1440"/>
      <c r="CR14" s="1440"/>
      <c r="CS14" s="1440"/>
      <c r="CT14" s="1440"/>
      <c r="CU14" s="1440"/>
      <c r="CV14" s="1440"/>
      <c r="CW14" s="1440"/>
      <c r="CX14" s="1440"/>
      <c r="CY14" s="1440"/>
      <c r="CZ14" s="1440"/>
      <c r="DA14" s="1440"/>
      <c r="DB14" s="1440"/>
      <c r="DC14" s="1440"/>
      <c r="DD14" s="1440"/>
      <c r="DE14" s="1440"/>
      <c r="DF14" s="1440"/>
      <c r="DG14" s="1440"/>
      <c r="DH14" s="1440"/>
      <c r="DI14" s="1440"/>
      <c r="DJ14" s="1440"/>
      <c r="DK14" s="1440"/>
      <c r="DL14" s="1440"/>
      <c r="DM14" s="1440"/>
      <c r="DN14" s="1440"/>
      <c r="DO14" s="1440"/>
      <c r="DP14" s="1440"/>
      <c r="DQ14" s="1440"/>
      <c r="DR14" s="1440"/>
      <c r="DS14" s="1440"/>
      <c r="DT14" s="1440"/>
      <c r="DU14" s="1440"/>
      <c r="DV14" s="1440"/>
      <c r="DW14" s="1440"/>
      <c r="DX14" s="1440"/>
      <c r="DY14" s="1440"/>
      <c r="DZ14" s="1440"/>
      <c r="EA14" s="1440"/>
      <c r="EB14" s="1440"/>
      <c r="EC14" s="1440"/>
      <c r="ED14" s="1440"/>
      <c r="EE14" s="1440"/>
      <c r="EF14" s="1440"/>
      <c r="EG14" s="1440"/>
      <c r="EH14" s="1440"/>
      <c r="EI14" s="1440"/>
      <c r="EJ14" s="1440"/>
      <c r="EK14" s="1440"/>
      <c r="EL14" s="1440"/>
      <c r="EM14" s="1440"/>
      <c r="EN14" s="1440"/>
      <c r="EO14" s="1440"/>
      <c r="EP14" s="1440"/>
      <c r="EQ14" s="1440"/>
      <c r="ER14" s="1440"/>
      <c r="ES14" s="1440"/>
      <c r="ET14" s="1440"/>
      <c r="EU14" s="1440"/>
      <c r="EV14" s="1440"/>
      <c r="EW14" s="1440"/>
      <c r="EX14" s="1440"/>
      <c r="EY14" s="1440"/>
      <c r="EZ14" s="1440"/>
      <c r="FA14" s="1440"/>
      <c r="FB14" s="1440"/>
      <c r="FC14" s="1440"/>
      <c r="FD14" s="1440"/>
      <c r="FE14" s="1440"/>
      <c r="FF14" s="1440"/>
      <c r="FG14" s="1440"/>
      <c r="FH14" s="1440"/>
      <c r="FI14" s="1440"/>
      <c r="FJ14" s="1440"/>
      <c r="FK14" s="1440"/>
      <c r="FL14" s="1440"/>
      <c r="FM14" s="1440"/>
      <c r="FN14" s="1440"/>
      <c r="FO14" s="1440"/>
      <c r="FP14" s="1440"/>
      <c r="FQ14" s="1440"/>
      <c r="FR14" s="1440"/>
      <c r="FS14" s="1440"/>
      <c r="FT14" s="1440"/>
      <c r="FU14" s="1440"/>
      <c r="FV14" s="1440"/>
      <c r="FW14" s="1440"/>
      <c r="FX14" s="1440"/>
      <c r="FY14" s="1440"/>
      <c r="FZ14" s="1440"/>
      <c r="GA14" s="1440"/>
      <c r="GB14" s="1440"/>
      <c r="GC14" s="1440"/>
      <c r="GD14" s="1440"/>
      <c r="GE14" s="1440"/>
      <c r="GF14" s="1440"/>
      <c r="GG14" s="1440"/>
      <c r="GH14" s="1440"/>
      <c r="GI14" s="1440"/>
      <c r="GJ14" s="1440"/>
      <c r="GK14" s="1440"/>
      <c r="GL14" s="1440"/>
      <c r="GM14" s="1440"/>
      <c r="GN14" s="1440"/>
      <c r="GO14" s="1440"/>
      <c r="GP14" s="1440"/>
      <c r="GQ14" s="1440"/>
      <c r="GR14" s="1440"/>
      <c r="GS14" s="1440"/>
      <c r="GT14" s="1440"/>
      <c r="GU14" s="1440"/>
      <c r="GV14" s="1440"/>
      <c r="GW14" s="1440"/>
      <c r="GX14" s="1440"/>
      <c r="GY14" s="1440"/>
      <c r="GZ14" s="1440"/>
      <c r="HA14" s="1440"/>
      <c r="HB14" s="1440"/>
      <c r="HC14" s="1440"/>
      <c r="HD14" s="1440"/>
      <c r="HE14" s="1440"/>
      <c r="HF14" s="1440"/>
      <c r="HG14" s="1440"/>
      <c r="HH14" s="1440"/>
      <c r="HI14" s="1440"/>
      <c r="HJ14" s="1440"/>
      <c r="HK14" s="1440"/>
      <c r="HL14" s="1440"/>
      <c r="HM14" s="1440"/>
      <c r="HN14" s="1440"/>
      <c r="HO14" s="1440"/>
      <c r="HP14" s="1440"/>
      <c r="HQ14" s="1440"/>
      <c r="HR14" s="1440"/>
      <c r="HS14" s="1440"/>
      <c r="HT14" s="1440"/>
      <c r="HU14" s="1440"/>
      <c r="HV14" s="1440"/>
      <c r="HW14" s="1440"/>
      <c r="HX14" s="1440"/>
      <c r="HY14" s="1440"/>
      <c r="HZ14" s="1440"/>
      <c r="IA14" s="1440"/>
      <c r="IB14" s="1440"/>
      <c r="IC14" s="1440"/>
      <c r="ID14" s="1440"/>
    </row>
    <row r="15" spans="1:238" s="1442" customFormat="1" ht="18.75">
      <c r="A15" s="930" t="s">
        <v>134</v>
      </c>
      <c r="B15" s="1484" t="s">
        <v>166</v>
      </c>
      <c r="C15" s="1485"/>
      <c r="D15" s="1485"/>
      <c r="E15" s="1485"/>
      <c r="F15" s="1486"/>
      <c r="G15" s="1487">
        <v>15</v>
      </c>
      <c r="H15" s="1488">
        <v>450</v>
      </c>
      <c r="I15" s="938"/>
      <c r="J15" s="1489"/>
      <c r="K15" s="1490"/>
      <c r="L15" s="1490"/>
      <c r="M15" s="1491"/>
      <c r="N15" s="1492"/>
      <c r="O15" s="1022"/>
      <c r="P15" s="1493"/>
      <c r="Q15" s="1021"/>
      <c r="R15" s="1022"/>
      <c r="S15" s="1022"/>
      <c r="T15" s="1440"/>
      <c r="U15" s="1441" t="s">
        <v>274</v>
      </c>
      <c r="V15" s="1441" t="s">
        <v>275</v>
      </c>
      <c r="W15" s="1441" t="s">
        <v>275</v>
      </c>
      <c r="X15" s="1441" t="s">
        <v>275</v>
      </c>
      <c r="Y15" s="1441" t="s">
        <v>275</v>
      </c>
      <c r="Z15" s="1441" t="s">
        <v>275</v>
      </c>
      <c r="AA15" s="1440"/>
      <c r="AB15" s="1440"/>
      <c r="AC15" s="1440"/>
      <c r="AD15" s="1440"/>
      <c r="AE15" s="1440"/>
      <c r="AF15" s="1440"/>
      <c r="AG15" s="1440"/>
      <c r="AH15" s="1440"/>
      <c r="AI15" s="1440"/>
      <c r="AJ15" s="1440"/>
      <c r="AK15" s="1440"/>
      <c r="AL15" s="1441"/>
      <c r="AM15" s="1440"/>
      <c r="AN15" s="1440"/>
      <c r="AO15" s="1440"/>
      <c r="AP15" s="1440"/>
      <c r="AQ15" s="1440"/>
      <c r="AR15" s="1440"/>
      <c r="AS15" s="1440"/>
      <c r="AT15" s="1440"/>
      <c r="AU15" s="1440"/>
      <c r="AV15" s="1440"/>
      <c r="AW15" s="1440"/>
      <c r="AX15" s="1440"/>
      <c r="AY15" s="1440"/>
      <c r="AZ15" s="1440"/>
      <c r="BA15" s="1440"/>
      <c r="BB15" s="1440"/>
      <c r="BC15" s="1440"/>
      <c r="BD15" s="1440"/>
      <c r="BE15" s="1440"/>
      <c r="BF15" s="1440"/>
      <c r="BG15" s="1440"/>
      <c r="BH15" s="1440"/>
      <c r="BI15" s="1440"/>
      <c r="BJ15" s="1440"/>
      <c r="BK15" s="1440"/>
      <c r="BL15" s="1440"/>
      <c r="BM15" s="1440"/>
      <c r="BN15" s="1440"/>
      <c r="BO15" s="1440"/>
      <c r="BP15" s="1440"/>
      <c r="BQ15" s="1440"/>
      <c r="BR15" s="1440"/>
      <c r="BS15" s="1440"/>
      <c r="BT15" s="1440"/>
      <c r="BU15" s="1440"/>
      <c r="BV15" s="1440"/>
      <c r="BW15" s="1440"/>
      <c r="BX15" s="1440"/>
      <c r="BY15" s="1440"/>
      <c r="BZ15" s="1440"/>
      <c r="CA15" s="1440"/>
      <c r="CB15" s="1440"/>
      <c r="CC15" s="1440"/>
      <c r="CD15" s="1440"/>
      <c r="CE15" s="1440"/>
      <c r="CF15" s="1440"/>
      <c r="CG15" s="1440"/>
      <c r="CH15" s="1440"/>
      <c r="CI15" s="1440"/>
      <c r="CJ15" s="1440"/>
      <c r="CK15" s="1440"/>
      <c r="CL15" s="1440"/>
      <c r="CM15" s="1440"/>
      <c r="CN15" s="1440"/>
      <c r="CO15" s="1440"/>
      <c r="CP15" s="1440"/>
      <c r="CQ15" s="1440"/>
      <c r="CR15" s="1440"/>
      <c r="CS15" s="1440"/>
      <c r="CT15" s="1440"/>
      <c r="CU15" s="1440"/>
      <c r="CV15" s="1440"/>
      <c r="CW15" s="1440"/>
      <c r="CX15" s="1440"/>
      <c r="CY15" s="1440"/>
      <c r="CZ15" s="1440"/>
      <c r="DA15" s="1440"/>
      <c r="DB15" s="1440"/>
      <c r="DC15" s="1440"/>
      <c r="DD15" s="1440"/>
      <c r="DE15" s="1440"/>
      <c r="DF15" s="1440"/>
      <c r="DG15" s="1440"/>
      <c r="DH15" s="1440"/>
      <c r="DI15" s="1440"/>
      <c r="DJ15" s="1440"/>
      <c r="DK15" s="1440"/>
      <c r="DL15" s="1440"/>
      <c r="DM15" s="1440"/>
      <c r="DN15" s="1440"/>
      <c r="DO15" s="1440"/>
      <c r="DP15" s="1440"/>
      <c r="DQ15" s="1440"/>
      <c r="DR15" s="1440"/>
      <c r="DS15" s="1440"/>
      <c r="DT15" s="1440"/>
      <c r="DU15" s="1440"/>
      <c r="DV15" s="1440"/>
      <c r="DW15" s="1440"/>
      <c r="DX15" s="1440"/>
      <c r="DY15" s="1440"/>
      <c r="DZ15" s="1440"/>
      <c r="EA15" s="1440"/>
      <c r="EB15" s="1440"/>
      <c r="EC15" s="1440"/>
      <c r="ED15" s="1440"/>
      <c r="EE15" s="1440"/>
      <c r="EF15" s="1440"/>
      <c r="EG15" s="1440"/>
      <c r="EH15" s="1440"/>
      <c r="EI15" s="1440"/>
      <c r="EJ15" s="1440"/>
      <c r="EK15" s="1440"/>
      <c r="EL15" s="1440"/>
      <c r="EM15" s="1440"/>
      <c r="EN15" s="1440"/>
      <c r="EO15" s="1440"/>
      <c r="EP15" s="1440"/>
      <c r="EQ15" s="1440"/>
      <c r="ER15" s="1440"/>
      <c r="ES15" s="1440"/>
      <c r="ET15" s="1440"/>
      <c r="EU15" s="1440"/>
      <c r="EV15" s="1440"/>
      <c r="EW15" s="1440"/>
      <c r="EX15" s="1440"/>
      <c r="EY15" s="1440"/>
      <c r="EZ15" s="1440"/>
      <c r="FA15" s="1440"/>
      <c r="FB15" s="1440"/>
      <c r="FC15" s="1440"/>
      <c r="FD15" s="1440"/>
      <c r="FE15" s="1440"/>
      <c r="FF15" s="1440"/>
      <c r="FG15" s="1440"/>
      <c r="FH15" s="1440"/>
      <c r="FI15" s="1440"/>
      <c r="FJ15" s="1440"/>
      <c r="FK15" s="1440"/>
      <c r="FL15" s="1440"/>
      <c r="FM15" s="1440"/>
      <c r="FN15" s="1440"/>
      <c r="FO15" s="1440"/>
      <c r="FP15" s="1440"/>
      <c r="FQ15" s="1440"/>
      <c r="FR15" s="1440"/>
      <c r="FS15" s="1440"/>
      <c r="FT15" s="1440"/>
      <c r="FU15" s="1440"/>
      <c r="FV15" s="1440"/>
      <c r="FW15" s="1440"/>
      <c r="FX15" s="1440"/>
      <c r="FY15" s="1440"/>
      <c r="FZ15" s="1440"/>
      <c r="GA15" s="1440"/>
      <c r="GB15" s="1440"/>
      <c r="GC15" s="1440"/>
      <c r="GD15" s="1440"/>
      <c r="GE15" s="1440"/>
      <c r="GF15" s="1440"/>
      <c r="GG15" s="1440"/>
      <c r="GH15" s="1440"/>
      <c r="GI15" s="1440"/>
      <c r="GJ15" s="1440"/>
      <c r="GK15" s="1440"/>
      <c r="GL15" s="1440"/>
      <c r="GM15" s="1440"/>
      <c r="GN15" s="1440"/>
      <c r="GO15" s="1440"/>
      <c r="GP15" s="1440"/>
      <c r="GQ15" s="1440"/>
      <c r="GR15" s="1440"/>
      <c r="GS15" s="1440"/>
      <c r="GT15" s="1440"/>
      <c r="GU15" s="1440"/>
      <c r="GV15" s="1440"/>
      <c r="GW15" s="1440"/>
      <c r="GX15" s="1440"/>
      <c r="GY15" s="1440"/>
      <c r="GZ15" s="1440"/>
      <c r="HA15" s="1440"/>
      <c r="HB15" s="1440"/>
      <c r="HC15" s="1440"/>
      <c r="HD15" s="1440"/>
      <c r="HE15" s="1440"/>
      <c r="HF15" s="1440"/>
      <c r="HG15" s="1440"/>
      <c r="HH15" s="1440"/>
      <c r="HI15" s="1440"/>
      <c r="HJ15" s="1440"/>
      <c r="HK15" s="1440"/>
      <c r="HL15" s="1440"/>
      <c r="HM15" s="1440"/>
      <c r="HN15" s="1440"/>
      <c r="HO15" s="1440"/>
      <c r="HP15" s="1440"/>
      <c r="HQ15" s="1440"/>
      <c r="HR15" s="1440"/>
      <c r="HS15" s="1440"/>
      <c r="HT15" s="1440"/>
      <c r="HU15" s="1440"/>
      <c r="HV15" s="1440"/>
      <c r="HW15" s="1440"/>
      <c r="HX15" s="1440"/>
      <c r="HY15" s="1440"/>
      <c r="HZ15" s="1440"/>
      <c r="IA15" s="1440"/>
      <c r="IB15" s="1440"/>
      <c r="IC15" s="1440"/>
      <c r="ID15" s="1440"/>
    </row>
    <row r="16" spans="1:238" s="1442" customFormat="1" ht="18.75">
      <c r="A16" s="944" t="s">
        <v>228</v>
      </c>
      <c r="B16" s="1482" t="s">
        <v>79</v>
      </c>
      <c r="C16" s="1494" t="s">
        <v>80</v>
      </c>
      <c r="D16" s="1494"/>
      <c r="E16" s="1495"/>
      <c r="F16" s="1496"/>
      <c r="G16" s="1497">
        <v>8</v>
      </c>
      <c r="H16" s="1498">
        <v>240</v>
      </c>
      <c r="I16" s="1448">
        <v>105</v>
      </c>
      <c r="J16" s="1498">
        <v>45</v>
      </c>
      <c r="K16" s="1499"/>
      <c r="L16" s="1499">
        <v>60</v>
      </c>
      <c r="M16" s="1500">
        <v>135</v>
      </c>
      <c r="N16" s="1500">
        <v>7</v>
      </c>
      <c r="O16" s="1501"/>
      <c r="P16" s="1502"/>
      <c r="Q16" s="1503"/>
      <c r="R16" s="1501"/>
      <c r="S16" s="1501"/>
      <c r="T16" s="1440"/>
      <c r="U16" s="1441" t="s">
        <v>274</v>
      </c>
      <c r="V16" s="1441" t="s">
        <v>275</v>
      </c>
      <c r="W16" s="1441" t="s">
        <v>275</v>
      </c>
      <c r="X16" s="1441" t="s">
        <v>275</v>
      </c>
      <c r="Y16" s="1441" t="s">
        <v>275</v>
      </c>
      <c r="Z16" s="1441" t="s">
        <v>275</v>
      </c>
      <c r="AA16" s="1440"/>
      <c r="AB16" s="1440"/>
      <c r="AC16" s="1440"/>
      <c r="AD16" s="1440"/>
      <c r="AE16" s="1440"/>
      <c r="AF16" s="1440"/>
      <c r="AG16" s="1440"/>
      <c r="AH16" s="1440"/>
      <c r="AI16" s="1440"/>
      <c r="AJ16" s="1440"/>
      <c r="AK16" s="1440"/>
      <c r="AL16" s="1441"/>
      <c r="AM16" s="1440"/>
      <c r="AN16" s="1440"/>
      <c r="AO16" s="1440"/>
      <c r="AP16" s="1440"/>
      <c r="AQ16" s="1440"/>
      <c r="AR16" s="1440"/>
      <c r="AS16" s="1440"/>
      <c r="AT16" s="1440"/>
      <c r="AU16" s="1440"/>
      <c r="AV16" s="1440"/>
      <c r="AW16" s="1440"/>
      <c r="AX16" s="1440"/>
      <c r="AY16" s="1440"/>
      <c r="AZ16" s="1440"/>
      <c r="BA16" s="1440"/>
      <c r="BB16" s="1440"/>
      <c r="BC16" s="1440"/>
      <c r="BD16" s="1440"/>
      <c r="BE16" s="1440"/>
      <c r="BF16" s="1440"/>
      <c r="BG16" s="1440"/>
      <c r="BH16" s="1440"/>
      <c r="BI16" s="1440"/>
      <c r="BJ16" s="1440"/>
      <c r="BK16" s="1440"/>
      <c r="BL16" s="1440"/>
      <c r="BM16" s="1440"/>
      <c r="BN16" s="1440"/>
      <c r="BO16" s="1440"/>
      <c r="BP16" s="1440"/>
      <c r="BQ16" s="1440"/>
      <c r="BR16" s="1440"/>
      <c r="BS16" s="1440"/>
      <c r="BT16" s="1440"/>
      <c r="BU16" s="1440"/>
      <c r="BV16" s="1440"/>
      <c r="BW16" s="1440"/>
      <c r="BX16" s="1440"/>
      <c r="BY16" s="1440"/>
      <c r="BZ16" s="1440"/>
      <c r="CA16" s="1440"/>
      <c r="CB16" s="1440"/>
      <c r="CC16" s="1440"/>
      <c r="CD16" s="1440"/>
      <c r="CE16" s="1440"/>
      <c r="CF16" s="1440"/>
      <c r="CG16" s="1440"/>
      <c r="CH16" s="1440"/>
      <c r="CI16" s="1440"/>
      <c r="CJ16" s="1440"/>
      <c r="CK16" s="1440"/>
      <c r="CL16" s="1440"/>
      <c r="CM16" s="1440"/>
      <c r="CN16" s="1440"/>
      <c r="CO16" s="1440"/>
      <c r="CP16" s="1440"/>
      <c r="CQ16" s="1440"/>
      <c r="CR16" s="1440"/>
      <c r="CS16" s="1440"/>
      <c r="CT16" s="1440"/>
      <c r="CU16" s="1440"/>
      <c r="CV16" s="1440"/>
      <c r="CW16" s="1440"/>
      <c r="CX16" s="1440"/>
      <c r="CY16" s="1440"/>
      <c r="CZ16" s="1440"/>
      <c r="DA16" s="1440"/>
      <c r="DB16" s="1440"/>
      <c r="DC16" s="1440"/>
      <c r="DD16" s="1440"/>
      <c r="DE16" s="1440"/>
      <c r="DF16" s="1440"/>
      <c r="DG16" s="1440"/>
      <c r="DH16" s="1440"/>
      <c r="DI16" s="1440"/>
      <c r="DJ16" s="1440"/>
      <c r="DK16" s="1440"/>
      <c r="DL16" s="1440"/>
      <c r="DM16" s="1440"/>
      <c r="DN16" s="1440"/>
      <c r="DO16" s="1440"/>
      <c r="DP16" s="1440"/>
      <c r="DQ16" s="1440"/>
      <c r="DR16" s="1440"/>
      <c r="DS16" s="1440"/>
      <c r="DT16" s="1440"/>
      <c r="DU16" s="1440"/>
      <c r="DV16" s="1440"/>
      <c r="DW16" s="1440"/>
      <c r="DX16" s="1440"/>
      <c r="DY16" s="1440"/>
      <c r="DZ16" s="1440"/>
      <c r="EA16" s="1440"/>
      <c r="EB16" s="1440"/>
      <c r="EC16" s="1440"/>
      <c r="ED16" s="1440"/>
      <c r="EE16" s="1440"/>
      <c r="EF16" s="1440"/>
      <c r="EG16" s="1440"/>
      <c r="EH16" s="1440"/>
      <c r="EI16" s="1440"/>
      <c r="EJ16" s="1440"/>
      <c r="EK16" s="1440"/>
      <c r="EL16" s="1440"/>
      <c r="EM16" s="1440"/>
      <c r="EN16" s="1440"/>
      <c r="EO16" s="1440"/>
      <c r="EP16" s="1440"/>
      <c r="EQ16" s="1440"/>
      <c r="ER16" s="1440"/>
      <c r="ES16" s="1440"/>
      <c r="ET16" s="1440"/>
      <c r="EU16" s="1440"/>
      <c r="EV16" s="1440"/>
      <c r="EW16" s="1440"/>
      <c r="EX16" s="1440"/>
      <c r="EY16" s="1440"/>
      <c r="EZ16" s="1440"/>
      <c r="FA16" s="1440"/>
      <c r="FB16" s="1440"/>
      <c r="FC16" s="1440"/>
      <c r="FD16" s="1440"/>
      <c r="FE16" s="1440"/>
      <c r="FF16" s="1440"/>
      <c r="FG16" s="1440"/>
      <c r="FH16" s="1440"/>
      <c r="FI16" s="1440"/>
      <c r="FJ16" s="1440"/>
      <c r="FK16" s="1440"/>
      <c r="FL16" s="1440"/>
      <c r="FM16" s="1440"/>
      <c r="FN16" s="1440"/>
      <c r="FO16" s="1440"/>
      <c r="FP16" s="1440"/>
      <c r="FQ16" s="1440"/>
      <c r="FR16" s="1440"/>
      <c r="FS16" s="1440"/>
      <c r="FT16" s="1440"/>
      <c r="FU16" s="1440"/>
      <c r="FV16" s="1440"/>
      <c r="FW16" s="1440"/>
      <c r="FX16" s="1440"/>
      <c r="FY16" s="1440"/>
      <c r="FZ16" s="1440"/>
      <c r="GA16" s="1440"/>
      <c r="GB16" s="1440"/>
      <c r="GC16" s="1440"/>
      <c r="GD16" s="1440"/>
      <c r="GE16" s="1440"/>
      <c r="GF16" s="1440"/>
      <c r="GG16" s="1440"/>
      <c r="GH16" s="1440"/>
      <c r="GI16" s="1440"/>
      <c r="GJ16" s="1440"/>
      <c r="GK16" s="1440"/>
      <c r="GL16" s="1440"/>
      <c r="GM16" s="1440"/>
      <c r="GN16" s="1440"/>
      <c r="GO16" s="1440"/>
      <c r="GP16" s="1440"/>
      <c r="GQ16" s="1440"/>
      <c r="GR16" s="1440"/>
      <c r="GS16" s="1440"/>
      <c r="GT16" s="1440"/>
      <c r="GU16" s="1440"/>
      <c r="GV16" s="1440"/>
      <c r="GW16" s="1440"/>
      <c r="GX16" s="1440"/>
      <c r="GY16" s="1440"/>
      <c r="GZ16" s="1440"/>
      <c r="HA16" s="1440"/>
      <c r="HB16" s="1440"/>
      <c r="HC16" s="1440"/>
      <c r="HD16" s="1440"/>
      <c r="HE16" s="1440"/>
      <c r="HF16" s="1440"/>
      <c r="HG16" s="1440"/>
      <c r="HH16" s="1440"/>
      <c r="HI16" s="1440"/>
      <c r="HJ16" s="1440"/>
      <c r="HK16" s="1440"/>
      <c r="HL16" s="1440"/>
      <c r="HM16" s="1440"/>
      <c r="HN16" s="1440"/>
      <c r="HO16" s="1440"/>
      <c r="HP16" s="1440"/>
      <c r="HQ16" s="1440"/>
      <c r="HR16" s="1440"/>
      <c r="HS16" s="1440"/>
      <c r="HT16" s="1440"/>
      <c r="HU16" s="1440"/>
      <c r="HV16" s="1440"/>
      <c r="HW16" s="1440"/>
      <c r="HX16" s="1440"/>
      <c r="HY16" s="1440"/>
      <c r="HZ16" s="1440"/>
      <c r="IA16" s="1440"/>
      <c r="IB16" s="1440"/>
      <c r="IC16" s="1440"/>
      <c r="ID16" s="1440"/>
    </row>
    <row r="17" spans="1:238" s="1442" customFormat="1" ht="18.75">
      <c r="A17" s="944" t="s">
        <v>135</v>
      </c>
      <c r="B17" s="1504" t="s">
        <v>165</v>
      </c>
      <c r="C17" s="1494"/>
      <c r="D17" s="1494"/>
      <c r="E17" s="1495"/>
      <c r="F17" s="1496"/>
      <c r="G17" s="1446">
        <v>5</v>
      </c>
      <c r="H17" s="1505">
        <v>150</v>
      </c>
      <c r="I17" s="1448"/>
      <c r="J17" s="1498"/>
      <c r="K17" s="1499"/>
      <c r="L17" s="1499"/>
      <c r="M17" s="1506"/>
      <c r="N17" s="1507"/>
      <c r="O17" s="1501"/>
      <c r="P17" s="1502"/>
      <c r="Q17" s="1503"/>
      <c r="R17" s="1501"/>
      <c r="S17" s="1501"/>
      <c r="T17" s="1440"/>
      <c r="U17" s="1441" t="s">
        <v>274</v>
      </c>
      <c r="V17" s="1441" t="s">
        <v>275</v>
      </c>
      <c r="W17" s="1441" t="s">
        <v>275</v>
      </c>
      <c r="X17" s="1441" t="s">
        <v>275</v>
      </c>
      <c r="Y17" s="1441" t="s">
        <v>275</v>
      </c>
      <c r="Z17" s="1441" t="s">
        <v>275</v>
      </c>
      <c r="AA17" s="1440"/>
      <c r="AB17" s="1440"/>
      <c r="AC17" s="1440"/>
      <c r="AD17" s="1440"/>
      <c r="AE17" s="1440"/>
      <c r="AF17" s="1440"/>
      <c r="AG17" s="1440"/>
      <c r="AH17" s="1440"/>
      <c r="AI17" s="1440"/>
      <c r="AJ17" s="1440"/>
      <c r="AK17" s="1440"/>
      <c r="AL17" s="1441"/>
      <c r="AM17" s="1440"/>
      <c r="AN17" s="1440"/>
      <c r="AO17" s="1440"/>
      <c r="AP17" s="1440"/>
      <c r="AQ17" s="1440"/>
      <c r="AR17" s="1440"/>
      <c r="AS17" s="1440"/>
      <c r="AT17" s="1440"/>
      <c r="AU17" s="1440"/>
      <c r="AV17" s="1440"/>
      <c r="AW17" s="1440"/>
      <c r="AX17" s="1440"/>
      <c r="AY17" s="1440"/>
      <c r="AZ17" s="1440"/>
      <c r="BA17" s="1440"/>
      <c r="BB17" s="1440"/>
      <c r="BC17" s="1440"/>
      <c r="BD17" s="1440"/>
      <c r="BE17" s="1440"/>
      <c r="BF17" s="1440"/>
      <c r="BG17" s="1440"/>
      <c r="BH17" s="1440"/>
      <c r="BI17" s="1440"/>
      <c r="BJ17" s="1440"/>
      <c r="BK17" s="1440"/>
      <c r="BL17" s="1440"/>
      <c r="BM17" s="1440"/>
      <c r="BN17" s="1440"/>
      <c r="BO17" s="1440"/>
      <c r="BP17" s="1440"/>
      <c r="BQ17" s="1440"/>
      <c r="BR17" s="1440"/>
      <c r="BS17" s="1440"/>
      <c r="BT17" s="1440"/>
      <c r="BU17" s="1440"/>
      <c r="BV17" s="1440"/>
      <c r="BW17" s="1440"/>
      <c r="BX17" s="1440"/>
      <c r="BY17" s="1440"/>
      <c r="BZ17" s="1440"/>
      <c r="CA17" s="1440"/>
      <c r="CB17" s="1440"/>
      <c r="CC17" s="1440"/>
      <c r="CD17" s="1440"/>
      <c r="CE17" s="1440"/>
      <c r="CF17" s="1440"/>
      <c r="CG17" s="1440"/>
      <c r="CH17" s="1440"/>
      <c r="CI17" s="1440"/>
      <c r="CJ17" s="1440"/>
      <c r="CK17" s="1440"/>
      <c r="CL17" s="1440"/>
      <c r="CM17" s="1440"/>
      <c r="CN17" s="1440"/>
      <c r="CO17" s="1440"/>
      <c r="CP17" s="1440"/>
      <c r="CQ17" s="1440"/>
      <c r="CR17" s="1440"/>
      <c r="CS17" s="1440"/>
      <c r="CT17" s="1440"/>
      <c r="CU17" s="1440"/>
      <c r="CV17" s="1440"/>
      <c r="CW17" s="1440"/>
      <c r="CX17" s="1440"/>
      <c r="CY17" s="1440"/>
      <c r="CZ17" s="1440"/>
      <c r="DA17" s="1440"/>
      <c r="DB17" s="1440"/>
      <c r="DC17" s="1440"/>
      <c r="DD17" s="1440"/>
      <c r="DE17" s="1440"/>
      <c r="DF17" s="1440"/>
      <c r="DG17" s="1440"/>
      <c r="DH17" s="1440"/>
      <c r="DI17" s="1440"/>
      <c r="DJ17" s="1440"/>
      <c r="DK17" s="1440"/>
      <c r="DL17" s="1440"/>
      <c r="DM17" s="1440"/>
      <c r="DN17" s="1440"/>
      <c r="DO17" s="1440"/>
      <c r="DP17" s="1440"/>
      <c r="DQ17" s="1440"/>
      <c r="DR17" s="1440"/>
      <c r="DS17" s="1440"/>
      <c r="DT17" s="1440"/>
      <c r="DU17" s="1440"/>
      <c r="DV17" s="1440"/>
      <c r="DW17" s="1440"/>
      <c r="DX17" s="1440"/>
      <c r="DY17" s="1440"/>
      <c r="DZ17" s="1440"/>
      <c r="EA17" s="1440"/>
      <c r="EB17" s="1440"/>
      <c r="EC17" s="1440"/>
      <c r="ED17" s="1440"/>
      <c r="EE17" s="1440"/>
      <c r="EF17" s="1440"/>
      <c r="EG17" s="1440"/>
      <c r="EH17" s="1440"/>
      <c r="EI17" s="1440"/>
      <c r="EJ17" s="1440"/>
      <c r="EK17" s="1440"/>
      <c r="EL17" s="1440"/>
      <c r="EM17" s="1440"/>
      <c r="EN17" s="1440"/>
      <c r="EO17" s="1440"/>
      <c r="EP17" s="1440"/>
      <c r="EQ17" s="1440"/>
      <c r="ER17" s="1440"/>
      <c r="ES17" s="1440"/>
      <c r="ET17" s="1440"/>
      <c r="EU17" s="1440"/>
      <c r="EV17" s="1440"/>
      <c r="EW17" s="1440"/>
      <c r="EX17" s="1440"/>
      <c r="EY17" s="1440"/>
      <c r="EZ17" s="1440"/>
      <c r="FA17" s="1440"/>
      <c r="FB17" s="1440"/>
      <c r="FC17" s="1440"/>
      <c r="FD17" s="1440"/>
      <c r="FE17" s="1440"/>
      <c r="FF17" s="1440"/>
      <c r="FG17" s="1440"/>
      <c r="FH17" s="1440"/>
      <c r="FI17" s="1440"/>
      <c r="FJ17" s="1440"/>
      <c r="FK17" s="1440"/>
      <c r="FL17" s="1440"/>
      <c r="FM17" s="1440"/>
      <c r="FN17" s="1440"/>
      <c r="FO17" s="1440"/>
      <c r="FP17" s="1440"/>
      <c r="FQ17" s="1440"/>
      <c r="FR17" s="1440"/>
      <c r="FS17" s="1440"/>
      <c r="FT17" s="1440"/>
      <c r="FU17" s="1440"/>
      <c r="FV17" s="1440"/>
      <c r="FW17" s="1440"/>
      <c r="FX17" s="1440"/>
      <c r="FY17" s="1440"/>
      <c r="FZ17" s="1440"/>
      <c r="GA17" s="1440"/>
      <c r="GB17" s="1440"/>
      <c r="GC17" s="1440"/>
      <c r="GD17" s="1440"/>
      <c r="GE17" s="1440"/>
      <c r="GF17" s="1440"/>
      <c r="GG17" s="1440"/>
      <c r="GH17" s="1440"/>
      <c r="GI17" s="1440"/>
      <c r="GJ17" s="1440"/>
      <c r="GK17" s="1440"/>
      <c r="GL17" s="1440"/>
      <c r="GM17" s="1440"/>
      <c r="GN17" s="1440"/>
      <c r="GO17" s="1440"/>
      <c r="GP17" s="1440"/>
      <c r="GQ17" s="1440"/>
      <c r="GR17" s="1440"/>
      <c r="GS17" s="1440"/>
      <c r="GT17" s="1440"/>
      <c r="GU17" s="1440"/>
      <c r="GV17" s="1440"/>
      <c r="GW17" s="1440"/>
      <c r="GX17" s="1440"/>
      <c r="GY17" s="1440"/>
      <c r="GZ17" s="1440"/>
      <c r="HA17" s="1440"/>
      <c r="HB17" s="1440"/>
      <c r="HC17" s="1440"/>
      <c r="HD17" s="1440"/>
      <c r="HE17" s="1440"/>
      <c r="HF17" s="1440"/>
      <c r="HG17" s="1440"/>
      <c r="HH17" s="1440"/>
      <c r="HI17" s="1440"/>
      <c r="HJ17" s="1440"/>
      <c r="HK17" s="1440"/>
      <c r="HL17" s="1440"/>
      <c r="HM17" s="1440"/>
      <c r="HN17" s="1440"/>
      <c r="HO17" s="1440"/>
      <c r="HP17" s="1440"/>
      <c r="HQ17" s="1440"/>
      <c r="HR17" s="1440"/>
      <c r="HS17" s="1440"/>
      <c r="HT17" s="1440"/>
      <c r="HU17" s="1440"/>
      <c r="HV17" s="1440"/>
      <c r="HW17" s="1440"/>
      <c r="HX17" s="1440"/>
      <c r="HY17" s="1440"/>
      <c r="HZ17" s="1440"/>
      <c r="IA17" s="1440"/>
      <c r="IB17" s="1440"/>
      <c r="IC17" s="1440"/>
      <c r="ID17" s="1440"/>
    </row>
    <row r="18" spans="1:238" s="1442" customFormat="1" ht="18.75">
      <c r="A18" s="944" t="s">
        <v>229</v>
      </c>
      <c r="B18" s="1482" t="s">
        <v>79</v>
      </c>
      <c r="C18" s="1489"/>
      <c r="D18" s="1489">
        <v>1</v>
      </c>
      <c r="E18" s="1485"/>
      <c r="F18" s="1486"/>
      <c r="G18" s="1446">
        <v>4</v>
      </c>
      <c r="H18" s="1505">
        <v>120</v>
      </c>
      <c r="I18" s="1448">
        <v>45</v>
      </c>
      <c r="J18" s="1498">
        <v>15</v>
      </c>
      <c r="K18" s="1499"/>
      <c r="L18" s="1499">
        <v>30</v>
      </c>
      <c r="M18" s="1506">
        <v>75</v>
      </c>
      <c r="N18" s="1508">
        <v>3</v>
      </c>
      <c r="O18" s="1022"/>
      <c r="P18" s="1493"/>
      <c r="Q18" s="1503"/>
      <c r="R18" s="1501"/>
      <c r="S18" s="1501"/>
      <c r="T18" s="1440"/>
      <c r="U18" s="1441" t="s">
        <v>274</v>
      </c>
      <c r="V18" s="1441" t="s">
        <v>275</v>
      </c>
      <c r="W18" s="1441" t="s">
        <v>275</v>
      </c>
      <c r="X18" s="1441" t="s">
        <v>275</v>
      </c>
      <c r="Y18" s="1441" t="s">
        <v>275</v>
      </c>
      <c r="Z18" s="1441" t="s">
        <v>275</v>
      </c>
      <c r="AA18" s="1440"/>
      <c r="AB18" s="1440"/>
      <c r="AC18" s="1440"/>
      <c r="AD18" s="1440"/>
      <c r="AE18" s="1440"/>
      <c r="AF18" s="1440"/>
      <c r="AG18" s="1440"/>
      <c r="AH18" s="1440"/>
      <c r="AI18" s="1440"/>
      <c r="AJ18" s="1440"/>
      <c r="AK18" s="1440"/>
      <c r="AL18" s="1441"/>
      <c r="AM18" s="1440"/>
      <c r="AN18" s="1440"/>
      <c r="AO18" s="1440"/>
      <c r="AP18" s="1440"/>
      <c r="AQ18" s="1440"/>
      <c r="AR18" s="1440"/>
      <c r="AS18" s="1440"/>
      <c r="AT18" s="1440"/>
      <c r="AU18" s="1440"/>
      <c r="AV18" s="1440"/>
      <c r="AW18" s="1440"/>
      <c r="AX18" s="1440"/>
      <c r="AY18" s="1440"/>
      <c r="AZ18" s="1440"/>
      <c r="BA18" s="1440"/>
      <c r="BB18" s="1440"/>
      <c r="BC18" s="1440"/>
      <c r="BD18" s="1440"/>
      <c r="BE18" s="1440"/>
      <c r="BF18" s="1440"/>
      <c r="BG18" s="1440"/>
      <c r="BH18" s="1440"/>
      <c r="BI18" s="1440"/>
      <c r="BJ18" s="1440"/>
      <c r="BK18" s="1440"/>
      <c r="BL18" s="1440"/>
      <c r="BM18" s="1440"/>
      <c r="BN18" s="1440"/>
      <c r="BO18" s="1440"/>
      <c r="BP18" s="1440"/>
      <c r="BQ18" s="1440"/>
      <c r="BR18" s="1440"/>
      <c r="BS18" s="1440"/>
      <c r="BT18" s="1440"/>
      <c r="BU18" s="1440"/>
      <c r="BV18" s="1440"/>
      <c r="BW18" s="1440"/>
      <c r="BX18" s="1440"/>
      <c r="BY18" s="1440"/>
      <c r="BZ18" s="1440"/>
      <c r="CA18" s="1440"/>
      <c r="CB18" s="1440"/>
      <c r="CC18" s="1440"/>
      <c r="CD18" s="1440"/>
      <c r="CE18" s="1440"/>
      <c r="CF18" s="1440"/>
      <c r="CG18" s="1440"/>
      <c r="CH18" s="1440"/>
      <c r="CI18" s="1440"/>
      <c r="CJ18" s="1440"/>
      <c r="CK18" s="1440"/>
      <c r="CL18" s="1440"/>
      <c r="CM18" s="1440"/>
      <c r="CN18" s="1440"/>
      <c r="CO18" s="1440"/>
      <c r="CP18" s="1440"/>
      <c r="CQ18" s="1440"/>
      <c r="CR18" s="1440"/>
      <c r="CS18" s="1440"/>
      <c r="CT18" s="1440"/>
      <c r="CU18" s="1440"/>
      <c r="CV18" s="1440"/>
      <c r="CW18" s="1440"/>
      <c r="CX18" s="1440"/>
      <c r="CY18" s="1440"/>
      <c r="CZ18" s="1440"/>
      <c r="DA18" s="1440"/>
      <c r="DB18" s="1440"/>
      <c r="DC18" s="1440"/>
      <c r="DD18" s="1440"/>
      <c r="DE18" s="1440"/>
      <c r="DF18" s="1440"/>
      <c r="DG18" s="1440"/>
      <c r="DH18" s="1440"/>
      <c r="DI18" s="1440"/>
      <c r="DJ18" s="1440"/>
      <c r="DK18" s="1440"/>
      <c r="DL18" s="1440"/>
      <c r="DM18" s="1440"/>
      <c r="DN18" s="1440"/>
      <c r="DO18" s="1440"/>
      <c r="DP18" s="1440"/>
      <c r="DQ18" s="1440"/>
      <c r="DR18" s="1440"/>
      <c r="DS18" s="1440"/>
      <c r="DT18" s="1440"/>
      <c r="DU18" s="1440"/>
      <c r="DV18" s="1440"/>
      <c r="DW18" s="1440"/>
      <c r="DX18" s="1440"/>
      <c r="DY18" s="1440"/>
      <c r="DZ18" s="1440"/>
      <c r="EA18" s="1440"/>
      <c r="EB18" s="1440"/>
      <c r="EC18" s="1440"/>
      <c r="ED18" s="1440"/>
      <c r="EE18" s="1440"/>
      <c r="EF18" s="1440"/>
      <c r="EG18" s="1440"/>
      <c r="EH18" s="1440"/>
      <c r="EI18" s="1440"/>
      <c r="EJ18" s="1440"/>
      <c r="EK18" s="1440"/>
      <c r="EL18" s="1440"/>
      <c r="EM18" s="1440"/>
      <c r="EN18" s="1440"/>
      <c r="EO18" s="1440"/>
      <c r="EP18" s="1440"/>
      <c r="EQ18" s="1440"/>
      <c r="ER18" s="1440"/>
      <c r="ES18" s="1440"/>
      <c r="ET18" s="1440"/>
      <c r="EU18" s="1440"/>
      <c r="EV18" s="1440"/>
      <c r="EW18" s="1440"/>
      <c r="EX18" s="1440"/>
      <c r="EY18" s="1440"/>
      <c r="EZ18" s="1440"/>
      <c r="FA18" s="1440"/>
      <c r="FB18" s="1440"/>
      <c r="FC18" s="1440"/>
      <c r="FD18" s="1440"/>
      <c r="FE18" s="1440"/>
      <c r="FF18" s="1440"/>
      <c r="FG18" s="1440"/>
      <c r="FH18" s="1440"/>
      <c r="FI18" s="1440"/>
      <c r="FJ18" s="1440"/>
      <c r="FK18" s="1440"/>
      <c r="FL18" s="1440"/>
      <c r="FM18" s="1440"/>
      <c r="FN18" s="1440"/>
      <c r="FO18" s="1440"/>
      <c r="FP18" s="1440"/>
      <c r="FQ18" s="1440"/>
      <c r="FR18" s="1440"/>
      <c r="FS18" s="1440"/>
      <c r="FT18" s="1440"/>
      <c r="FU18" s="1440"/>
      <c r="FV18" s="1440"/>
      <c r="FW18" s="1440"/>
      <c r="FX18" s="1440"/>
      <c r="FY18" s="1440"/>
      <c r="FZ18" s="1440"/>
      <c r="GA18" s="1440"/>
      <c r="GB18" s="1440"/>
      <c r="GC18" s="1440"/>
      <c r="GD18" s="1440"/>
      <c r="GE18" s="1440"/>
      <c r="GF18" s="1440"/>
      <c r="GG18" s="1440"/>
      <c r="GH18" s="1440"/>
      <c r="GI18" s="1440"/>
      <c r="GJ18" s="1440"/>
      <c r="GK18" s="1440"/>
      <c r="GL18" s="1440"/>
      <c r="GM18" s="1440"/>
      <c r="GN18" s="1440"/>
      <c r="GO18" s="1440"/>
      <c r="GP18" s="1440"/>
      <c r="GQ18" s="1440"/>
      <c r="GR18" s="1440"/>
      <c r="GS18" s="1440"/>
      <c r="GT18" s="1440"/>
      <c r="GU18" s="1440"/>
      <c r="GV18" s="1440"/>
      <c r="GW18" s="1440"/>
      <c r="GX18" s="1440"/>
      <c r="GY18" s="1440"/>
      <c r="GZ18" s="1440"/>
      <c r="HA18" s="1440"/>
      <c r="HB18" s="1440"/>
      <c r="HC18" s="1440"/>
      <c r="HD18" s="1440"/>
      <c r="HE18" s="1440"/>
      <c r="HF18" s="1440"/>
      <c r="HG18" s="1440"/>
      <c r="HH18" s="1440"/>
      <c r="HI18" s="1440"/>
      <c r="HJ18" s="1440"/>
      <c r="HK18" s="1440"/>
      <c r="HL18" s="1440"/>
      <c r="HM18" s="1440"/>
      <c r="HN18" s="1440"/>
      <c r="HO18" s="1440"/>
      <c r="HP18" s="1440"/>
      <c r="HQ18" s="1440"/>
      <c r="HR18" s="1440"/>
      <c r="HS18" s="1440"/>
      <c r="HT18" s="1440"/>
      <c r="HU18" s="1440"/>
      <c r="HV18" s="1440"/>
      <c r="HW18" s="1440"/>
      <c r="HX18" s="1440"/>
      <c r="HY18" s="1440"/>
      <c r="HZ18" s="1440"/>
      <c r="IA18" s="1440"/>
      <c r="IB18" s="1440"/>
      <c r="IC18" s="1440"/>
      <c r="ID18" s="1440"/>
    </row>
    <row r="19" spans="1:238" s="1442" customFormat="1" ht="19.5">
      <c r="A19" s="944" t="s">
        <v>136</v>
      </c>
      <c r="B19" s="1509" t="s">
        <v>77</v>
      </c>
      <c r="C19" s="1490"/>
      <c r="D19" s="1485"/>
      <c r="E19" s="1485"/>
      <c r="F19" s="1510"/>
      <c r="G19" s="1511">
        <v>7</v>
      </c>
      <c r="H19" s="1488">
        <v>210</v>
      </c>
      <c r="I19" s="1512"/>
      <c r="J19" s="1498"/>
      <c r="K19" s="1499"/>
      <c r="L19" s="1499"/>
      <c r="M19" s="971"/>
      <c r="N19" s="1021"/>
      <c r="O19" s="1022"/>
      <c r="P19" s="1493"/>
      <c r="Q19" s="1503"/>
      <c r="R19" s="1501"/>
      <c r="S19" s="1501"/>
      <c r="T19" s="1513"/>
      <c r="U19" s="1441" t="s">
        <v>274</v>
      </c>
      <c r="V19" s="1441" t="s">
        <v>275</v>
      </c>
      <c r="W19" s="1441" t="s">
        <v>275</v>
      </c>
      <c r="X19" s="1441" t="s">
        <v>275</v>
      </c>
      <c r="Y19" s="1441" t="s">
        <v>275</v>
      </c>
      <c r="Z19" s="1441" t="s">
        <v>275</v>
      </c>
      <c r="AA19" s="1513"/>
      <c r="AB19" s="1513"/>
      <c r="AC19" s="1513"/>
      <c r="AD19" s="1513"/>
      <c r="AE19" s="1513"/>
      <c r="AF19" s="1513"/>
      <c r="AG19" s="1513"/>
      <c r="AH19" s="1513"/>
      <c r="AI19" s="1513"/>
      <c r="AJ19" s="1513"/>
      <c r="AK19" s="1513"/>
      <c r="AL19" s="1514"/>
      <c r="AM19" s="1513"/>
      <c r="AN19" s="1513"/>
      <c r="AO19" s="1513"/>
      <c r="AP19" s="1513"/>
      <c r="AQ19" s="1513"/>
      <c r="AR19" s="1513"/>
      <c r="AS19" s="1513"/>
      <c r="AT19" s="1513"/>
      <c r="AU19" s="1513"/>
      <c r="AV19" s="1513"/>
      <c r="AW19" s="1513"/>
      <c r="AX19" s="1513"/>
      <c r="AY19" s="1513"/>
      <c r="AZ19" s="1513"/>
      <c r="BA19" s="1513"/>
      <c r="BB19" s="1513"/>
      <c r="BC19" s="1513"/>
      <c r="BD19" s="1513"/>
      <c r="BE19" s="1513"/>
      <c r="BF19" s="1513"/>
      <c r="BG19" s="1513"/>
      <c r="BH19" s="1513"/>
      <c r="BI19" s="1513"/>
      <c r="BJ19" s="1513"/>
      <c r="BK19" s="1513"/>
      <c r="BL19" s="1513"/>
      <c r="BM19" s="1513"/>
      <c r="BN19" s="1513"/>
      <c r="BO19" s="1513"/>
      <c r="BP19" s="1513"/>
      <c r="BQ19" s="1513"/>
      <c r="BR19" s="1513"/>
      <c r="BS19" s="1513"/>
      <c r="BT19" s="1513"/>
      <c r="BU19" s="1513"/>
      <c r="BV19" s="1513"/>
      <c r="BW19" s="1513"/>
      <c r="BX19" s="1513"/>
      <c r="BY19" s="1513"/>
      <c r="BZ19" s="1513"/>
      <c r="CA19" s="1513"/>
      <c r="CB19" s="1513"/>
      <c r="CC19" s="1513"/>
      <c r="CD19" s="1513"/>
      <c r="CE19" s="1513"/>
      <c r="CF19" s="1513"/>
      <c r="CG19" s="1513"/>
      <c r="CH19" s="1513"/>
      <c r="CI19" s="1513"/>
      <c r="CJ19" s="1513"/>
      <c r="CK19" s="1513"/>
      <c r="CL19" s="1513"/>
      <c r="CM19" s="1513"/>
      <c r="CN19" s="1513"/>
      <c r="CO19" s="1513"/>
      <c r="CP19" s="1513"/>
      <c r="CQ19" s="1513"/>
      <c r="CR19" s="1513"/>
      <c r="CS19" s="1513"/>
      <c r="CT19" s="1513"/>
      <c r="CU19" s="1513"/>
      <c r="CV19" s="1513"/>
      <c r="CW19" s="1513"/>
      <c r="CX19" s="1513"/>
      <c r="CY19" s="1513"/>
      <c r="CZ19" s="1513"/>
      <c r="DA19" s="1513"/>
      <c r="DB19" s="1513"/>
      <c r="DC19" s="1513"/>
      <c r="DD19" s="1513"/>
      <c r="DE19" s="1513"/>
      <c r="DF19" s="1513"/>
      <c r="DG19" s="1513"/>
      <c r="DH19" s="1513"/>
      <c r="DI19" s="1513"/>
      <c r="DJ19" s="1513"/>
      <c r="DK19" s="1513"/>
      <c r="DL19" s="1513"/>
      <c r="DM19" s="1513"/>
      <c r="DN19" s="1513"/>
      <c r="DO19" s="1513"/>
      <c r="DP19" s="1513"/>
      <c r="DQ19" s="1513"/>
      <c r="DR19" s="1513"/>
      <c r="DS19" s="1513"/>
      <c r="DT19" s="1513"/>
      <c r="DU19" s="1513"/>
      <c r="DV19" s="1513"/>
      <c r="DW19" s="1513"/>
      <c r="DX19" s="1513"/>
      <c r="DY19" s="1513"/>
      <c r="DZ19" s="1513"/>
      <c r="EA19" s="1513"/>
      <c r="EB19" s="1513"/>
      <c r="EC19" s="1513"/>
      <c r="ED19" s="1513"/>
      <c r="EE19" s="1513"/>
      <c r="EF19" s="1513"/>
      <c r="EG19" s="1513"/>
      <c r="EH19" s="1513"/>
      <c r="EI19" s="1513"/>
      <c r="EJ19" s="1513"/>
      <c r="EK19" s="1513"/>
      <c r="EL19" s="1513"/>
      <c r="EM19" s="1513"/>
      <c r="EN19" s="1513"/>
      <c r="EO19" s="1513"/>
      <c r="EP19" s="1513"/>
      <c r="EQ19" s="1513"/>
      <c r="ER19" s="1513"/>
      <c r="ES19" s="1513"/>
      <c r="ET19" s="1513"/>
      <c r="EU19" s="1513"/>
      <c r="EV19" s="1513"/>
      <c r="EW19" s="1513"/>
      <c r="EX19" s="1513"/>
      <c r="EY19" s="1513"/>
      <c r="EZ19" s="1513"/>
      <c r="FA19" s="1513"/>
      <c r="FB19" s="1513"/>
      <c r="FC19" s="1513"/>
      <c r="FD19" s="1513"/>
      <c r="FE19" s="1513"/>
      <c r="FF19" s="1513"/>
      <c r="FG19" s="1513"/>
      <c r="FH19" s="1513"/>
      <c r="FI19" s="1513"/>
      <c r="FJ19" s="1513"/>
      <c r="FK19" s="1513"/>
      <c r="FL19" s="1513"/>
      <c r="FM19" s="1513"/>
      <c r="FN19" s="1513"/>
      <c r="FO19" s="1513"/>
      <c r="FP19" s="1513"/>
      <c r="FQ19" s="1513"/>
      <c r="FR19" s="1513"/>
      <c r="FS19" s="1513"/>
      <c r="FT19" s="1513"/>
      <c r="FU19" s="1513"/>
      <c r="FV19" s="1513"/>
      <c r="FW19" s="1513"/>
      <c r="FX19" s="1513"/>
      <c r="FY19" s="1513"/>
      <c r="FZ19" s="1513"/>
      <c r="GA19" s="1513"/>
      <c r="GB19" s="1513"/>
      <c r="GC19" s="1513"/>
      <c r="GD19" s="1513"/>
      <c r="GE19" s="1513"/>
      <c r="GF19" s="1513"/>
      <c r="GG19" s="1513"/>
      <c r="GH19" s="1513"/>
      <c r="GI19" s="1513"/>
      <c r="GJ19" s="1513"/>
      <c r="GK19" s="1513"/>
      <c r="GL19" s="1513"/>
      <c r="GM19" s="1513"/>
      <c r="GN19" s="1513"/>
      <c r="GO19" s="1513"/>
      <c r="GP19" s="1513"/>
      <c r="GQ19" s="1513"/>
      <c r="GR19" s="1513"/>
      <c r="GS19" s="1513"/>
      <c r="GT19" s="1513"/>
      <c r="GU19" s="1513"/>
      <c r="GV19" s="1513"/>
      <c r="GW19" s="1513"/>
      <c r="GX19" s="1513"/>
      <c r="GY19" s="1513"/>
      <c r="GZ19" s="1513"/>
      <c r="HA19" s="1513"/>
      <c r="HB19" s="1513"/>
      <c r="HC19" s="1513"/>
      <c r="HD19" s="1513"/>
      <c r="HE19" s="1513"/>
      <c r="HF19" s="1513"/>
      <c r="HG19" s="1513"/>
      <c r="HH19" s="1513"/>
      <c r="HI19" s="1513"/>
      <c r="HJ19" s="1513"/>
      <c r="HK19" s="1513"/>
      <c r="HL19" s="1513"/>
      <c r="HM19" s="1513"/>
      <c r="HN19" s="1513"/>
      <c r="HO19" s="1513"/>
      <c r="HP19" s="1513"/>
      <c r="HQ19" s="1513"/>
      <c r="HR19" s="1513"/>
      <c r="HS19" s="1513"/>
      <c r="HT19" s="1513"/>
      <c r="HU19" s="1513"/>
      <c r="HV19" s="1513"/>
      <c r="HW19" s="1513"/>
      <c r="HX19" s="1513"/>
      <c r="HY19" s="1513"/>
      <c r="HZ19" s="1513"/>
      <c r="IA19" s="1513"/>
      <c r="IB19" s="1513"/>
      <c r="IC19" s="1513"/>
      <c r="ID19" s="1513"/>
    </row>
    <row r="20" spans="1:238" s="1442" customFormat="1" ht="19.5">
      <c r="A20" s="944" t="s">
        <v>187</v>
      </c>
      <c r="B20" s="1515" t="s">
        <v>79</v>
      </c>
      <c r="C20" s="1490">
        <v>1</v>
      </c>
      <c r="D20" s="1485"/>
      <c r="E20" s="1485"/>
      <c r="F20" s="1510"/>
      <c r="G20" s="1446">
        <v>5</v>
      </c>
      <c r="H20" s="1505">
        <v>150</v>
      </c>
      <c r="I20" s="1512">
        <v>60</v>
      </c>
      <c r="J20" s="1498">
        <v>15</v>
      </c>
      <c r="K20" s="1499">
        <v>45</v>
      </c>
      <c r="L20" s="1499"/>
      <c r="M20" s="1516">
        <v>90</v>
      </c>
      <c r="N20" s="1517">
        <v>4</v>
      </c>
      <c r="O20" s="1022"/>
      <c r="P20" s="1493"/>
      <c r="Q20" s="1503"/>
      <c r="R20" s="1501"/>
      <c r="S20" s="1501"/>
      <c r="T20" s="1513"/>
      <c r="U20" s="1441" t="s">
        <v>274</v>
      </c>
      <c r="V20" s="1441" t="s">
        <v>275</v>
      </c>
      <c r="W20" s="1441" t="s">
        <v>275</v>
      </c>
      <c r="X20" s="1441" t="s">
        <v>275</v>
      </c>
      <c r="Y20" s="1441" t="s">
        <v>275</v>
      </c>
      <c r="Z20" s="1441" t="s">
        <v>275</v>
      </c>
      <c r="AA20" s="1513"/>
      <c r="AB20" s="1513"/>
      <c r="AC20" s="1513"/>
      <c r="AD20" s="1513"/>
      <c r="AE20" s="1513"/>
      <c r="AF20" s="1513"/>
      <c r="AG20" s="1513"/>
      <c r="AH20" s="1513"/>
      <c r="AI20" s="1513"/>
      <c r="AJ20" s="1513"/>
      <c r="AK20" s="1513"/>
      <c r="AL20" s="1514"/>
      <c r="AM20" s="1513"/>
      <c r="AN20" s="1513"/>
      <c r="AO20" s="1513"/>
      <c r="AP20" s="1513"/>
      <c r="AQ20" s="1513"/>
      <c r="AR20" s="1513"/>
      <c r="AS20" s="1513"/>
      <c r="AT20" s="1513"/>
      <c r="AU20" s="1513"/>
      <c r="AV20" s="1513"/>
      <c r="AW20" s="1513"/>
      <c r="AX20" s="1513"/>
      <c r="AY20" s="1513"/>
      <c r="AZ20" s="1513"/>
      <c r="BA20" s="1513"/>
      <c r="BB20" s="1513"/>
      <c r="BC20" s="1513"/>
      <c r="BD20" s="1513"/>
      <c r="BE20" s="1513"/>
      <c r="BF20" s="1513"/>
      <c r="BG20" s="1513"/>
      <c r="BH20" s="1513"/>
      <c r="BI20" s="1513"/>
      <c r="BJ20" s="1513"/>
      <c r="BK20" s="1513"/>
      <c r="BL20" s="1513"/>
      <c r="BM20" s="1513"/>
      <c r="BN20" s="1513"/>
      <c r="BO20" s="1513"/>
      <c r="BP20" s="1513"/>
      <c r="BQ20" s="1513"/>
      <c r="BR20" s="1513"/>
      <c r="BS20" s="1513"/>
      <c r="BT20" s="1513"/>
      <c r="BU20" s="1513"/>
      <c r="BV20" s="1513"/>
      <c r="BW20" s="1513"/>
      <c r="BX20" s="1513"/>
      <c r="BY20" s="1513"/>
      <c r="BZ20" s="1513"/>
      <c r="CA20" s="1513"/>
      <c r="CB20" s="1513"/>
      <c r="CC20" s="1513"/>
      <c r="CD20" s="1513"/>
      <c r="CE20" s="1513"/>
      <c r="CF20" s="1513"/>
      <c r="CG20" s="1513"/>
      <c r="CH20" s="1513"/>
      <c r="CI20" s="1513"/>
      <c r="CJ20" s="1513"/>
      <c r="CK20" s="1513"/>
      <c r="CL20" s="1513"/>
      <c r="CM20" s="1513"/>
      <c r="CN20" s="1513"/>
      <c r="CO20" s="1513"/>
      <c r="CP20" s="1513"/>
      <c r="CQ20" s="1513"/>
      <c r="CR20" s="1513"/>
      <c r="CS20" s="1513"/>
      <c r="CT20" s="1513"/>
      <c r="CU20" s="1513"/>
      <c r="CV20" s="1513"/>
      <c r="CW20" s="1513"/>
      <c r="CX20" s="1513"/>
      <c r="CY20" s="1513"/>
      <c r="CZ20" s="1513"/>
      <c r="DA20" s="1513"/>
      <c r="DB20" s="1513"/>
      <c r="DC20" s="1513"/>
      <c r="DD20" s="1513"/>
      <c r="DE20" s="1513"/>
      <c r="DF20" s="1513"/>
      <c r="DG20" s="1513"/>
      <c r="DH20" s="1513"/>
      <c r="DI20" s="1513"/>
      <c r="DJ20" s="1513"/>
      <c r="DK20" s="1513"/>
      <c r="DL20" s="1513"/>
      <c r="DM20" s="1513"/>
      <c r="DN20" s="1513"/>
      <c r="DO20" s="1513"/>
      <c r="DP20" s="1513"/>
      <c r="DQ20" s="1513"/>
      <c r="DR20" s="1513"/>
      <c r="DS20" s="1513"/>
      <c r="DT20" s="1513"/>
      <c r="DU20" s="1513"/>
      <c r="DV20" s="1513"/>
      <c r="DW20" s="1513"/>
      <c r="DX20" s="1513"/>
      <c r="DY20" s="1513"/>
      <c r="DZ20" s="1513"/>
      <c r="EA20" s="1513"/>
      <c r="EB20" s="1513"/>
      <c r="EC20" s="1513"/>
      <c r="ED20" s="1513"/>
      <c r="EE20" s="1513"/>
      <c r="EF20" s="1513"/>
      <c r="EG20" s="1513"/>
      <c r="EH20" s="1513"/>
      <c r="EI20" s="1513"/>
      <c r="EJ20" s="1513"/>
      <c r="EK20" s="1513"/>
      <c r="EL20" s="1513"/>
      <c r="EM20" s="1513"/>
      <c r="EN20" s="1513"/>
      <c r="EO20" s="1513"/>
      <c r="EP20" s="1513"/>
      <c r="EQ20" s="1513"/>
      <c r="ER20" s="1513"/>
      <c r="ES20" s="1513"/>
      <c r="ET20" s="1513"/>
      <c r="EU20" s="1513"/>
      <c r="EV20" s="1513"/>
      <c r="EW20" s="1513"/>
      <c r="EX20" s="1513"/>
      <c r="EY20" s="1513"/>
      <c r="EZ20" s="1513"/>
      <c r="FA20" s="1513"/>
      <c r="FB20" s="1513"/>
      <c r="FC20" s="1513"/>
      <c r="FD20" s="1513"/>
      <c r="FE20" s="1513"/>
      <c r="FF20" s="1513"/>
      <c r="FG20" s="1513"/>
      <c r="FH20" s="1513"/>
      <c r="FI20" s="1513"/>
      <c r="FJ20" s="1513"/>
      <c r="FK20" s="1513"/>
      <c r="FL20" s="1513"/>
      <c r="FM20" s="1513"/>
      <c r="FN20" s="1513"/>
      <c r="FO20" s="1513"/>
      <c r="FP20" s="1513"/>
      <c r="FQ20" s="1513"/>
      <c r="FR20" s="1513"/>
      <c r="FS20" s="1513"/>
      <c r="FT20" s="1513"/>
      <c r="FU20" s="1513"/>
      <c r="FV20" s="1513"/>
      <c r="FW20" s="1513"/>
      <c r="FX20" s="1513"/>
      <c r="FY20" s="1513"/>
      <c r="FZ20" s="1513"/>
      <c r="GA20" s="1513"/>
      <c r="GB20" s="1513"/>
      <c r="GC20" s="1513"/>
      <c r="GD20" s="1513"/>
      <c r="GE20" s="1513"/>
      <c r="GF20" s="1513"/>
      <c r="GG20" s="1513"/>
      <c r="GH20" s="1513"/>
      <c r="GI20" s="1513"/>
      <c r="GJ20" s="1513"/>
      <c r="GK20" s="1513"/>
      <c r="GL20" s="1513"/>
      <c r="GM20" s="1513"/>
      <c r="GN20" s="1513"/>
      <c r="GO20" s="1513"/>
      <c r="GP20" s="1513"/>
      <c r="GQ20" s="1513"/>
      <c r="GR20" s="1513"/>
      <c r="GS20" s="1513"/>
      <c r="GT20" s="1513"/>
      <c r="GU20" s="1513"/>
      <c r="GV20" s="1513"/>
      <c r="GW20" s="1513"/>
      <c r="GX20" s="1513"/>
      <c r="GY20" s="1513"/>
      <c r="GZ20" s="1513"/>
      <c r="HA20" s="1513"/>
      <c r="HB20" s="1513"/>
      <c r="HC20" s="1513"/>
      <c r="HD20" s="1513"/>
      <c r="HE20" s="1513"/>
      <c r="HF20" s="1513"/>
      <c r="HG20" s="1513"/>
      <c r="HH20" s="1513"/>
      <c r="HI20" s="1513"/>
      <c r="HJ20" s="1513"/>
      <c r="HK20" s="1513"/>
      <c r="HL20" s="1513"/>
      <c r="HM20" s="1513"/>
      <c r="HN20" s="1513"/>
      <c r="HO20" s="1513"/>
      <c r="HP20" s="1513"/>
      <c r="HQ20" s="1513"/>
      <c r="HR20" s="1513"/>
      <c r="HS20" s="1513"/>
      <c r="HT20" s="1513"/>
      <c r="HU20" s="1513"/>
      <c r="HV20" s="1513"/>
      <c r="HW20" s="1513"/>
      <c r="HX20" s="1513"/>
      <c r="HY20" s="1513"/>
      <c r="HZ20" s="1513"/>
      <c r="IA20" s="1513"/>
      <c r="IB20" s="1513"/>
      <c r="IC20" s="1513"/>
      <c r="ID20" s="1513"/>
    </row>
    <row r="21" spans="1:238" s="1442" customFormat="1" ht="18.75">
      <c r="A21" s="944"/>
      <c r="B21" s="1504"/>
      <c r="C21" s="1495"/>
      <c r="D21" s="1495"/>
      <c r="E21" s="1495"/>
      <c r="F21" s="1496"/>
      <c r="G21" s="1511"/>
      <c r="H21" s="1488"/>
      <c r="I21" s="950"/>
      <c r="J21" s="1494"/>
      <c r="K21" s="1518"/>
      <c r="L21" s="1518"/>
      <c r="M21" s="1519"/>
      <c r="N21" s="1520"/>
      <c r="O21" s="1501"/>
      <c r="P21" s="1502"/>
      <c r="Q21" s="1503"/>
      <c r="R21" s="1501"/>
      <c r="S21" s="1501"/>
      <c r="T21" s="1440"/>
      <c r="U21" s="1441" t="s">
        <v>274</v>
      </c>
      <c r="V21" s="1441" t="s">
        <v>275</v>
      </c>
      <c r="W21" s="1441" t="s">
        <v>275</v>
      </c>
      <c r="X21" s="1441" t="s">
        <v>275</v>
      </c>
      <c r="Y21" s="1441" t="s">
        <v>275</v>
      </c>
      <c r="Z21" s="1441" t="s">
        <v>275</v>
      </c>
      <c r="AA21" s="1440"/>
      <c r="AB21" s="1440"/>
      <c r="AC21" s="1440"/>
      <c r="AD21" s="1440"/>
      <c r="AE21" s="1440"/>
      <c r="AF21" s="1440"/>
      <c r="AG21" s="1440"/>
      <c r="AH21" s="1440"/>
      <c r="AI21" s="1440"/>
      <c r="AJ21" s="1440"/>
      <c r="AK21" s="1440"/>
      <c r="AL21" s="1441"/>
      <c r="AM21" s="1440"/>
      <c r="AN21" s="1440"/>
      <c r="AO21" s="1440"/>
      <c r="AP21" s="1440"/>
      <c r="AQ21" s="1440"/>
      <c r="AR21" s="1440"/>
      <c r="AS21" s="1440"/>
      <c r="AT21" s="1440"/>
      <c r="AU21" s="1440"/>
      <c r="AV21" s="1440"/>
      <c r="AW21" s="1440"/>
      <c r="AX21" s="1440"/>
      <c r="AY21" s="1440"/>
      <c r="AZ21" s="1440"/>
      <c r="BA21" s="1440"/>
      <c r="BB21" s="1440"/>
      <c r="BC21" s="1440"/>
      <c r="BD21" s="1440"/>
      <c r="BE21" s="1440"/>
      <c r="BF21" s="1440"/>
      <c r="BG21" s="1440"/>
      <c r="BH21" s="1440"/>
      <c r="BI21" s="1440"/>
      <c r="BJ21" s="1440"/>
      <c r="BK21" s="1440"/>
      <c r="BL21" s="1440"/>
      <c r="BM21" s="1440"/>
      <c r="BN21" s="1440"/>
      <c r="BO21" s="1440"/>
      <c r="BP21" s="1440"/>
      <c r="BQ21" s="1440"/>
      <c r="BR21" s="1440"/>
      <c r="BS21" s="1440"/>
      <c r="BT21" s="1440"/>
      <c r="BU21" s="1440"/>
      <c r="BV21" s="1440"/>
      <c r="BW21" s="1440"/>
      <c r="BX21" s="1440"/>
      <c r="BY21" s="1440"/>
      <c r="BZ21" s="1440"/>
      <c r="CA21" s="1440"/>
      <c r="CB21" s="1440"/>
      <c r="CC21" s="1440"/>
      <c r="CD21" s="1440"/>
      <c r="CE21" s="1440"/>
      <c r="CF21" s="1440"/>
      <c r="CG21" s="1440"/>
      <c r="CH21" s="1440"/>
      <c r="CI21" s="1440"/>
      <c r="CJ21" s="1440"/>
      <c r="CK21" s="1440"/>
      <c r="CL21" s="1440"/>
      <c r="CM21" s="1440"/>
      <c r="CN21" s="1440"/>
      <c r="CO21" s="1440"/>
      <c r="CP21" s="1440"/>
      <c r="CQ21" s="1440"/>
      <c r="CR21" s="1440"/>
      <c r="CS21" s="1440"/>
      <c r="CT21" s="1440"/>
      <c r="CU21" s="1440"/>
      <c r="CV21" s="1440"/>
      <c r="CW21" s="1440"/>
      <c r="CX21" s="1440"/>
      <c r="CY21" s="1440"/>
      <c r="CZ21" s="1440"/>
      <c r="DA21" s="1440"/>
      <c r="DB21" s="1440"/>
      <c r="DC21" s="1440"/>
      <c r="DD21" s="1440"/>
      <c r="DE21" s="1440"/>
      <c r="DF21" s="1440"/>
      <c r="DG21" s="1440"/>
      <c r="DH21" s="1440"/>
      <c r="DI21" s="1440"/>
      <c r="DJ21" s="1440"/>
      <c r="DK21" s="1440"/>
      <c r="DL21" s="1440"/>
      <c r="DM21" s="1440"/>
      <c r="DN21" s="1440"/>
      <c r="DO21" s="1440"/>
      <c r="DP21" s="1440"/>
      <c r="DQ21" s="1440"/>
      <c r="DR21" s="1440"/>
      <c r="DS21" s="1440"/>
      <c r="DT21" s="1440"/>
      <c r="DU21" s="1440"/>
      <c r="DV21" s="1440"/>
      <c r="DW21" s="1440"/>
      <c r="DX21" s="1440"/>
      <c r="DY21" s="1440"/>
      <c r="DZ21" s="1440"/>
      <c r="EA21" s="1440"/>
      <c r="EB21" s="1440"/>
      <c r="EC21" s="1440"/>
      <c r="ED21" s="1440"/>
      <c r="EE21" s="1440"/>
      <c r="EF21" s="1440"/>
      <c r="EG21" s="1440"/>
      <c r="EH21" s="1440"/>
      <c r="EI21" s="1440"/>
      <c r="EJ21" s="1440"/>
      <c r="EK21" s="1440"/>
      <c r="EL21" s="1440"/>
      <c r="EM21" s="1440"/>
      <c r="EN21" s="1440"/>
      <c r="EO21" s="1440"/>
      <c r="EP21" s="1440"/>
      <c r="EQ21" s="1440"/>
      <c r="ER21" s="1440"/>
      <c r="ES21" s="1440"/>
      <c r="ET21" s="1440"/>
      <c r="EU21" s="1440"/>
      <c r="EV21" s="1440"/>
      <c r="EW21" s="1440"/>
      <c r="EX21" s="1440"/>
      <c r="EY21" s="1440"/>
      <c r="EZ21" s="1440"/>
      <c r="FA21" s="1440"/>
      <c r="FB21" s="1440"/>
      <c r="FC21" s="1440"/>
      <c r="FD21" s="1440"/>
      <c r="FE21" s="1440"/>
      <c r="FF21" s="1440"/>
      <c r="FG21" s="1440"/>
      <c r="FH21" s="1440"/>
      <c r="FI21" s="1440"/>
      <c r="FJ21" s="1440"/>
      <c r="FK21" s="1440"/>
      <c r="FL21" s="1440"/>
      <c r="FM21" s="1440"/>
      <c r="FN21" s="1440"/>
      <c r="FO21" s="1440"/>
      <c r="FP21" s="1440"/>
      <c r="FQ21" s="1440"/>
      <c r="FR21" s="1440"/>
      <c r="FS21" s="1440"/>
      <c r="FT21" s="1440"/>
      <c r="FU21" s="1440"/>
      <c r="FV21" s="1440"/>
      <c r="FW21" s="1440"/>
      <c r="FX21" s="1440"/>
      <c r="FY21" s="1440"/>
      <c r="FZ21" s="1440"/>
      <c r="GA21" s="1440"/>
      <c r="GB21" s="1440"/>
      <c r="GC21" s="1440"/>
      <c r="GD21" s="1440"/>
      <c r="GE21" s="1440"/>
      <c r="GF21" s="1440"/>
      <c r="GG21" s="1440"/>
      <c r="GH21" s="1440"/>
      <c r="GI21" s="1440"/>
      <c r="GJ21" s="1440"/>
      <c r="GK21" s="1440"/>
      <c r="GL21" s="1440"/>
      <c r="GM21" s="1440"/>
      <c r="GN21" s="1440"/>
      <c r="GO21" s="1440"/>
      <c r="GP21" s="1440"/>
      <c r="GQ21" s="1440"/>
      <c r="GR21" s="1440"/>
      <c r="GS21" s="1440"/>
      <c r="GT21" s="1440"/>
      <c r="GU21" s="1440"/>
      <c r="GV21" s="1440"/>
      <c r="GW21" s="1440"/>
      <c r="GX21" s="1440"/>
      <c r="GY21" s="1440"/>
      <c r="GZ21" s="1440"/>
      <c r="HA21" s="1440"/>
      <c r="HB21" s="1440"/>
      <c r="HC21" s="1440"/>
      <c r="HD21" s="1440"/>
      <c r="HE21" s="1440"/>
      <c r="HF21" s="1440"/>
      <c r="HG21" s="1440"/>
      <c r="HH21" s="1440"/>
      <c r="HI21" s="1440"/>
      <c r="HJ21" s="1440"/>
      <c r="HK21" s="1440"/>
      <c r="HL21" s="1440"/>
      <c r="HM21" s="1440"/>
      <c r="HN21" s="1440"/>
      <c r="HO21" s="1440"/>
      <c r="HP21" s="1440"/>
      <c r="HQ21" s="1440"/>
      <c r="HR21" s="1440"/>
      <c r="HS21" s="1440"/>
      <c r="HT21" s="1440"/>
      <c r="HU21" s="1440"/>
      <c r="HV21" s="1440"/>
      <c r="HW21" s="1440"/>
      <c r="HX21" s="1440"/>
      <c r="HY21" s="1440"/>
      <c r="HZ21" s="1440"/>
      <c r="IA21" s="1440"/>
      <c r="IB21" s="1440"/>
      <c r="IC21" s="1440"/>
      <c r="ID21" s="1440"/>
    </row>
    <row r="22" spans="1:238" s="1442" customFormat="1" ht="18.75">
      <c r="A22" s="944" t="s">
        <v>176</v>
      </c>
      <c r="B22" s="1509" t="s">
        <v>85</v>
      </c>
      <c r="C22" s="1495"/>
      <c r="D22" s="1495"/>
      <c r="E22" s="1495"/>
      <c r="F22" s="1496"/>
      <c r="G22" s="1521">
        <v>12</v>
      </c>
      <c r="H22" s="1488">
        <v>360</v>
      </c>
      <c r="I22" s="950"/>
      <c r="J22" s="1494"/>
      <c r="K22" s="1518"/>
      <c r="L22" s="1522"/>
      <c r="M22" s="1519"/>
      <c r="N22" s="1503"/>
      <c r="O22" s="1501"/>
      <c r="P22" s="1502"/>
      <c r="Q22" s="1503"/>
      <c r="R22" s="1501"/>
      <c r="S22" s="1501"/>
      <c r="T22" s="1440"/>
      <c r="U22" s="1441" t="s">
        <v>274</v>
      </c>
      <c r="V22" s="1441" t="s">
        <v>275</v>
      </c>
      <c r="W22" s="1441" t="s">
        <v>275</v>
      </c>
      <c r="X22" s="1441" t="s">
        <v>275</v>
      </c>
      <c r="Y22" s="1441" t="s">
        <v>275</v>
      </c>
      <c r="Z22" s="1441" t="s">
        <v>275</v>
      </c>
      <c r="AA22" s="1440"/>
      <c r="AB22" s="1440"/>
      <c r="AC22" s="1440"/>
      <c r="AD22" s="1440"/>
      <c r="AE22" s="1440"/>
      <c r="AF22" s="1440"/>
      <c r="AG22" s="1440"/>
      <c r="AH22" s="1440"/>
      <c r="AI22" s="1440"/>
      <c r="AJ22" s="1440"/>
      <c r="AK22" s="1440"/>
      <c r="AL22" s="1441"/>
      <c r="AM22" s="1440"/>
      <c r="AN22" s="1440"/>
      <c r="AO22" s="1440"/>
      <c r="AP22" s="1440"/>
      <c r="AQ22" s="1440"/>
      <c r="AR22" s="1440"/>
      <c r="AS22" s="1440"/>
      <c r="AT22" s="1440"/>
      <c r="AU22" s="1440"/>
      <c r="AV22" s="1440"/>
      <c r="AW22" s="1440"/>
      <c r="AX22" s="1440"/>
      <c r="AY22" s="1440"/>
      <c r="AZ22" s="1440"/>
      <c r="BA22" s="1440"/>
      <c r="BB22" s="1440"/>
      <c r="BC22" s="1440"/>
      <c r="BD22" s="1440"/>
      <c r="BE22" s="1440"/>
      <c r="BF22" s="1440"/>
      <c r="BG22" s="1440"/>
      <c r="BH22" s="1440"/>
      <c r="BI22" s="1440"/>
      <c r="BJ22" s="1440"/>
      <c r="BK22" s="1440"/>
      <c r="BL22" s="1440"/>
      <c r="BM22" s="1440"/>
      <c r="BN22" s="1440"/>
      <c r="BO22" s="1440"/>
      <c r="BP22" s="1440"/>
      <c r="BQ22" s="1440"/>
      <c r="BR22" s="1440"/>
      <c r="BS22" s="1440"/>
      <c r="BT22" s="1440"/>
      <c r="BU22" s="1440"/>
      <c r="BV22" s="1440"/>
      <c r="BW22" s="1440"/>
      <c r="BX22" s="1440"/>
      <c r="BY22" s="1440"/>
      <c r="BZ22" s="1440"/>
      <c r="CA22" s="1440"/>
      <c r="CB22" s="1440"/>
      <c r="CC22" s="1440"/>
      <c r="CD22" s="1440"/>
      <c r="CE22" s="1440"/>
      <c r="CF22" s="1440"/>
      <c r="CG22" s="1440"/>
      <c r="CH22" s="1440"/>
      <c r="CI22" s="1440"/>
      <c r="CJ22" s="1440"/>
      <c r="CK22" s="1440"/>
      <c r="CL22" s="1440"/>
      <c r="CM22" s="1440"/>
      <c r="CN22" s="1440"/>
      <c r="CO22" s="1440"/>
      <c r="CP22" s="1440"/>
      <c r="CQ22" s="1440"/>
      <c r="CR22" s="1440"/>
      <c r="CS22" s="1440"/>
      <c r="CT22" s="1440"/>
      <c r="CU22" s="1440"/>
      <c r="CV22" s="1440"/>
      <c r="CW22" s="1440"/>
      <c r="CX22" s="1440"/>
      <c r="CY22" s="1440"/>
      <c r="CZ22" s="1440"/>
      <c r="DA22" s="1440"/>
      <c r="DB22" s="1440"/>
      <c r="DC22" s="1440"/>
      <c r="DD22" s="1440"/>
      <c r="DE22" s="1440"/>
      <c r="DF22" s="1440"/>
      <c r="DG22" s="1440"/>
      <c r="DH22" s="1440"/>
      <c r="DI22" s="1440"/>
      <c r="DJ22" s="1440"/>
      <c r="DK22" s="1440"/>
      <c r="DL22" s="1440"/>
      <c r="DM22" s="1440"/>
      <c r="DN22" s="1440"/>
      <c r="DO22" s="1440"/>
      <c r="DP22" s="1440"/>
      <c r="DQ22" s="1440"/>
      <c r="DR22" s="1440"/>
      <c r="DS22" s="1440"/>
      <c r="DT22" s="1440"/>
      <c r="DU22" s="1440"/>
      <c r="DV22" s="1440"/>
      <c r="DW22" s="1440"/>
      <c r="DX22" s="1440"/>
      <c r="DY22" s="1440"/>
      <c r="DZ22" s="1440"/>
      <c r="EA22" s="1440"/>
      <c r="EB22" s="1440"/>
      <c r="EC22" s="1440"/>
      <c r="ED22" s="1440"/>
      <c r="EE22" s="1440"/>
      <c r="EF22" s="1440"/>
      <c r="EG22" s="1440"/>
      <c r="EH22" s="1440"/>
      <c r="EI22" s="1440"/>
      <c r="EJ22" s="1440"/>
      <c r="EK22" s="1440"/>
      <c r="EL22" s="1440"/>
      <c r="EM22" s="1440"/>
      <c r="EN22" s="1440"/>
      <c r="EO22" s="1440"/>
      <c r="EP22" s="1440"/>
      <c r="EQ22" s="1440"/>
      <c r="ER22" s="1440"/>
      <c r="ES22" s="1440"/>
      <c r="ET22" s="1440"/>
      <c r="EU22" s="1440"/>
      <c r="EV22" s="1440"/>
      <c r="EW22" s="1440"/>
      <c r="EX22" s="1440"/>
      <c r="EY22" s="1440"/>
      <c r="EZ22" s="1440"/>
      <c r="FA22" s="1440"/>
      <c r="FB22" s="1440"/>
      <c r="FC22" s="1440"/>
      <c r="FD22" s="1440"/>
      <c r="FE22" s="1440"/>
      <c r="FF22" s="1440"/>
      <c r="FG22" s="1440"/>
      <c r="FH22" s="1440"/>
      <c r="FI22" s="1440"/>
      <c r="FJ22" s="1440"/>
      <c r="FK22" s="1440"/>
      <c r="FL22" s="1440"/>
      <c r="FM22" s="1440"/>
      <c r="FN22" s="1440"/>
      <c r="FO22" s="1440"/>
      <c r="FP22" s="1440"/>
      <c r="FQ22" s="1440"/>
      <c r="FR22" s="1440"/>
      <c r="FS22" s="1440"/>
      <c r="FT22" s="1440"/>
      <c r="FU22" s="1440"/>
      <c r="FV22" s="1440"/>
      <c r="FW22" s="1440"/>
      <c r="FX22" s="1440"/>
      <c r="FY22" s="1440"/>
      <c r="FZ22" s="1440"/>
      <c r="GA22" s="1440"/>
      <c r="GB22" s="1440"/>
      <c r="GC22" s="1440"/>
      <c r="GD22" s="1440"/>
      <c r="GE22" s="1440"/>
      <c r="GF22" s="1440"/>
      <c r="GG22" s="1440"/>
      <c r="GH22" s="1440"/>
      <c r="GI22" s="1440"/>
      <c r="GJ22" s="1440"/>
      <c r="GK22" s="1440"/>
      <c r="GL22" s="1440"/>
      <c r="GM22" s="1440"/>
      <c r="GN22" s="1440"/>
      <c r="GO22" s="1440"/>
      <c r="GP22" s="1440"/>
      <c r="GQ22" s="1440"/>
      <c r="GR22" s="1440"/>
      <c r="GS22" s="1440"/>
      <c r="GT22" s="1440"/>
      <c r="GU22" s="1440"/>
      <c r="GV22" s="1440"/>
      <c r="GW22" s="1440"/>
      <c r="GX22" s="1440"/>
      <c r="GY22" s="1440"/>
      <c r="GZ22" s="1440"/>
      <c r="HA22" s="1440"/>
      <c r="HB22" s="1440"/>
      <c r="HC22" s="1440"/>
      <c r="HD22" s="1440"/>
      <c r="HE22" s="1440"/>
      <c r="HF22" s="1440"/>
      <c r="HG22" s="1440"/>
      <c r="HH22" s="1440"/>
      <c r="HI22" s="1440"/>
      <c r="HJ22" s="1440"/>
      <c r="HK22" s="1440"/>
      <c r="HL22" s="1440"/>
      <c r="HM22" s="1440"/>
      <c r="HN22" s="1440"/>
      <c r="HO22" s="1440"/>
      <c r="HP22" s="1440"/>
      <c r="HQ22" s="1440"/>
      <c r="HR22" s="1440"/>
      <c r="HS22" s="1440"/>
      <c r="HT22" s="1440"/>
      <c r="HU22" s="1440"/>
      <c r="HV22" s="1440"/>
      <c r="HW22" s="1440"/>
      <c r="HX22" s="1440"/>
      <c r="HY22" s="1440"/>
      <c r="HZ22" s="1440"/>
      <c r="IA22" s="1440"/>
      <c r="IB22" s="1440"/>
      <c r="IC22" s="1440"/>
      <c r="ID22" s="1440"/>
    </row>
    <row r="23" spans="1:238" s="1442" customFormat="1" ht="18.75">
      <c r="A23" s="982" t="s">
        <v>177</v>
      </c>
      <c r="B23" s="1523" t="s">
        <v>79</v>
      </c>
      <c r="C23" s="1524" t="s">
        <v>80</v>
      </c>
      <c r="D23" s="1524"/>
      <c r="E23" s="1524"/>
      <c r="F23" s="1525"/>
      <c r="G23" s="1456">
        <v>7</v>
      </c>
      <c r="H23" s="1526">
        <v>210</v>
      </c>
      <c r="I23" s="1458">
        <v>75</v>
      </c>
      <c r="J23" s="1458">
        <v>45</v>
      </c>
      <c r="K23" s="1458">
        <v>15</v>
      </c>
      <c r="L23" s="1458">
        <v>15</v>
      </c>
      <c r="M23" s="1527">
        <v>135</v>
      </c>
      <c r="N23" s="1528">
        <v>5</v>
      </c>
      <c r="O23" s="1529"/>
      <c r="P23" s="1530"/>
      <c r="Q23" s="1528"/>
      <c r="R23" s="1529"/>
      <c r="S23" s="1529"/>
      <c r="T23" s="1440"/>
      <c r="U23" s="1441" t="s">
        <v>274</v>
      </c>
      <c r="V23" s="1441" t="s">
        <v>275</v>
      </c>
      <c r="W23" s="1441" t="s">
        <v>275</v>
      </c>
      <c r="X23" s="1441" t="s">
        <v>275</v>
      </c>
      <c r="Y23" s="1441" t="s">
        <v>275</v>
      </c>
      <c r="Z23" s="1441" t="s">
        <v>275</v>
      </c>
      <c r="AA23" s="1440"/>
      <c r="AB23" s="1440"/>
      <c r="AC23" s="1440"/>
      <c r="AD23" s="1440"/>
      <c r="AE23" s="1440"/>
      <c r="AF23" s="1440"/>
      <c r="AG23" s="1440"/>
      <c r="AH23" s="1440"/>
      <c r="AI23" s="1440"/>
      <c r="AJ23" s="1440"/>
      <c r="AK23" s="1440"/>
      <c r="AL23" s="1441"/>
      <c r="AM23" s="1440"/>
      <c r="AN23" s="1440"/>
      <c r="AO23" s="1440"/>
      <c r="AP23" s="1440"/>
      <c r="AQ23" s="1440"/>
      <c r="AR23" s="1440"/>
      <c r="AS23" s="1440"/>
      <c r="AT23" s="1440"/>
      <c r="AU23" s="1440"/>
      <c r="AV23" s="1440"/>
      <c r="AW23" s="1440"/>
      <c r="AX23" s="1440"/>
      <c r="AY23" s="1440"/>
      <c r="AZ23" s="1440"/>
      <c r="BA23" s="1440"/>
      <c r="BB23" s="1440"/>
      <c r="BC23" s="1440"/>
      <c r="BD23" s="1440"/>
      <c r="BE23" s="1440"/>
      <c r="BF23" s="1440"/>
      <c r="BG23" s="1440"/>
      <c r="BH23" s="1440"/>
      <c r="BI23" s="1440"/>
      <c r="BJ23" s="1440"/>
      <c r="BK23" s="1440"/>
      <c r="BL23" s="1440"/>
      <c r="BM23" s="1440"/>
      <c r="BN23" s="1440"/>
      <c r="BO23" s="1440"/>
      <c r="BP23" s="1440"/>
      <c r="BQ23" s="1440"/>
      <c r="BR23" s="1440"/>
      <c r="BS23" s="1440"/>
      <c r="BT23" s="1440"/>
      <c r="BU23" s="1440"/>
      <c r="BV23" s="1440"/>
      <c r="BW23" s="1440"/>
      <c r="BX23" s="1440"/>
      <c r="BY23" s="1440"/>
      <c r="BZ23" s="1440"/>
      <c r="CA23" s="1440"/>
      <c r="CB23" s="1440"/>
      <c r="CC23" s="1440"/>
      <c r="CD23" s="1440"/>
      <c r="CE23" s="1440"/>
      <c r="CF23" s="1440"/>
      <c r="CG23" s="1440"/>
      <c r="CH23" s="1440"/>
      <c r="CI23" s="1440"/>
      <c r="CJ23" s="1440"/>
      <c r="CK23" s="1440"/>
      <c r="CL23" s="1440"/>
      <c r="CM23" s="1440"/>
      <c r="CN23" s="1440"/>
      <c r="CO23" s="1440"/>
      <c r="CP23" s="1440"/>
      <c r="CQ23" s="1440"/>
      <c r="CR23" s="1440"/>
      <c r="CS23" s="1440"/>
      <c r="CT23" s="1440"/>
      <c r="CU23" s="1440"/>
      <c r="CV23" s="1440"/>
      <c r="CW23" s="1440"/>
      <c r="CX23" s="1440"/>
      <c r="CY23" s="1440"/>
      <c r="CZ23" s="1440"/>
      <c r="DA23" s="1440"/>
      <c r="DB23" s="1440"/>
      <c r="DC23" s="1440"/>
      <c r="DD23" s="1440"/>
      <c r="DE23" s="1440"/>
      <c r="DF23" s="1440"/>
      <c r="DG23" s="1440"/>
      <c r="DH23" s="1440"/>
      <c r="DI23" s="1440"/>
      <c r="DJ23" s="1440"/>
      <c r="DK23" s="1440"/>
      <c r="DL23" s="1440"/>
      <c r="DM23" s="1440"/>
      <c r="DN23" s="1440"/>
      <c r="DO23" s="1440"/>
      <c r="DP23" s="1440"/>
      <c r="DQ23" s="1440"/>
      <c r="DR23" s="1440"/>
      <c r="DS23" s="1440"/>
      <c r="DT23" s="1440"/>
      <c r="DU23" s="1440"/>
      <c r="DV23" s="1440"/>
      <c r="DW23" s="1440"/>
      <c r="DX23" s="1440"/>
      <c r="DY23" s="1440"/>
      <c r="DZ23" s="1440"/>
      <c r="EA23" s="1440"/>
      <c r="EB23" s="1440"/>
      <c r="EC23" s="1440"/>
      <c r="ED23" s="1440"/>
      <c r="EE23" s="1440"/>
      <c r="EF23" s="1440"/>
      <c r="EG23" s="1440"/>
      <c r="EH23" s="1440"/>
      <c r="EI23" s="1440"/>
      <c r="EJ23" s="1440"/>
      <c r="EK23" s="1440"/>
      <c r="EL23" s="1440"/>
      <c r="EM23" s="1440"/>
      <c r="EN23" s="1440"/>
      <c r="EO23" s="1440"/>
      <c r="EP23" s="1440"/>
      <c r="EQ23" s="1440"/>
      <c r="ER23" s="1440"/>
      <c r="ES23" s="1440"/>
      <c r="ET23" s="1440"/>
      <c r="EU23" s="1440"/>
      <c r="EV23" s="1440"/>
      <c r="EW23" s="1440"/>
      <c r="EX23" s="1440"/>
      <c r="EY23" s="1440"/>
      <c r="EZ23" s="1440"/>
      <c r="FA23" s="1440"/>
      <c r="FB23" s="1440"/>
      <c r="FC23" s="1440"/>
      <c r="FD23" s="1440"/>
      <c r="FE23" s="1440"/>
      <c r="FF23" s="1440"/>
      <c r="FG23" s="1440"/>
      <c r="FH23" s="1440"/>
      <c r="FI23" s="1440"/>
      <c r="FJ23" s="1440"/>
      <c r="FK23" s="1440"/>
      <c r="FL23" s="1440"/>
      <c r="FM23" s="1440"/>
      <c r="FN23" s="1440"/>
      <c r="FO23" s="1440"/>
      <c r="FP23" s="1440"/>
      <c r="FQ23" s="1440"/>
      <c r="FR23" s="1440"/>
      <c r="FS23" s="1440"/>
      <c r="FT23" s="1440"/>
      <c r="FU23" s="1440"/>
      <c r="FV23" s="1440"/>
      <c r="FW23" s="1440"/>
      <c r="FX23" s="1440"/>
      <c r="FY23" s="1440"/>
      <c r="FZ23" s="1440"/>
      <c r="GA23" s="1440"/>
      <c r="GB23" s="1440"/>
      <c r="GC23" s="1440"/>
      <c r="GD23" s="1440"/>
      <c r="GE23" s="1440"/>
      <c r="GF23" s="1440"/>
      <c r="GG23" s="1440"/>
      <c r="GH23" s="1440"/>
      <c r="GI23" s="1440"/>
      <c r="GJ23" s="1440"/>
      <c r="GK23" s="1440"/>
      <c r="GL23" s="1440"/>
      <c r="GM23" s="1440"/>
      <c r="GN23" s="1440"/>
      <c r="GO23" s="1440"/>
      <c r="GP23" s="1440"/>
      <c r="GQ23" s="1440"/>
      <c r="GR23" s="1440"/>
      <c r="GS23" s="1440"/>
      <c r="GT23" s="1440"/>
      <c r="GU23" s="1440"/>
      <c r="GV23" s="1440"/>
      <c r="GW23" s="1440"/>
      <c r="GX23" s="1440"/>
      <c r="GY23" s="1440"/>
      <c r="GZ23" s="1440"/>
      <c r="HA23" s="1440"/>
      <c r="HB23" s="1440"/>
      <c r="HC23" s="1440"/>
      <c r="HD23" s="1440"/>
      <c r="HE23" s="1440"/>
      <c r="HF23" s="1440"/>
      <c r="HG23" s="1440"/>
      <c r="HH23" s="1440"/>
      <c r="HI23" s="1440"/>
      <c r="HJ23" s="1440"/>
      <c r="HK23" s="1440"/>
      <c r="HL23" s="1440"/>
      <c r="HM23" s="1440"/>
      <c r="HN23" s="1440"/>
      <c r="HO23" s="1440"/>
      <c r="HP23" s="1440"/>
      <c r="HQ23" s="1440"/>
      <c r="HR23" s="1440"/>
      <c r="HS23" s="1440"/>
      <c r="HT23" s="1440"/>
      <c r="HU23" s="1440"/>
      <c r="HV23" s="1440"/>
      <c r="HW23" s="1440"/>
      <c r="HX23" s="1440"/>
      <c r="HY23" s="1440"/>
      <c r="HZ23" s="1440"/>
      <c r="IA23" s="1440"/>
      <c r="IB23" s="1440"/>
      <c r="IC23" s="1440"/>
      <c r="ID23" s="1440"/>
    </row>
    <row r="24" spans="1:238" s="1442" customFormat="1" ht="18.75">
      <c r="A24" s="982" t="s">
        <v>148</v>
      </c>
      <c r="B24" s="1531" t="s">
        <v>97</v>
      </c>
      <c r="C24" s="1532"/>
      <c r="D24" s="1524"/>
      <c r="E24" s="1524"/>
      <c r="F24" s="1525"/>
      <c r="G24" s="1455">
        <v>14.5</v>
      </c>
      <c r="H24" s="991">
        <v>435</v>
      </c>
      <c r="I24" s="1533"/>
      <c r="J24" s="1533"/>
      <c r="K24" s="1532"/>
      <c r="L24" s="1532"/>
      <c r="M24" s="1534"/>
      <c r="N24" s="1535"/>
      <c r="O24" s="1536"/>
      <c r="P24" s="1537"/>
      <c r="Q24" s="1538"/>
      <c r="R24" s="1539"/>
      <c r="S24" s="1540"/>
      <c r="T24" s="1513"/>
      <c r="U24" s="1464" t="s">
        <v>274</v>
      </c>
      <c r="V24" s="1464" t="s">
        <v>274</v>
      </c>
      <c r="W24" s="1464" t="s">
        <v>275</v>
      </c>
      <c r="X24" s="1464" t="s">
        <v>275</v>
      </c>
      <c r="Y24" s="1464" t="s">
        <v>275</v>
      </c>
      <c r="Z24" s="1464" t="s">
        <v>275</v>
      </c>
      <c r="AA24" s="1513"/>
      <c r="AB24" s="1513"/>
      <c r="AC24" s="1513"/>
      <c r="AD24" s="1513"/>
      <c r="AE24" s="1513"/>
      <c r="AF24" s="1513"/>
      <c r="AG24" s="1513"/>
      <c r="AH24" s="1513"/>
      <c r="AI24" s="1513"/>
      <c r="AJ24" s="1513"/>
      <c r="AK24" s="1513"/>
      <c r="AL24" s="1541"/>
      <c r="AM24" s="1513"/>
      <c r="AN24" s="1513"/>
      <c r="AO24" s="1513"/>
      <c r="AP24" s="1513"/>
      <c r="AQ24" s="1513"/>
      <c r="AR24" s="1513"/>
      <c r="AS24" s="1513"/>
      <c r="AT24" s="1513"/>
      <c r="AU24" s="1513"/>
      <c r="AV24" s="1513"/>
      <c r="AW24" s="1513"/>
      <c r="AX24" s="1513"/>
      <c r="AY24" s="1513"/>
      <c r="AZ24" s="1513"/>
      <c r="BA24" s="1513"/>
      <c r="BB24" s="1513"/>
      <c r="BC24" s="1513"/>
      <c r="BD24" s="1513"/>
      <c r="BE24" s="1513"/>
      <c r="BF24" s="1513"/>
      <c r="BG24" s="1513"/>
      <c r="BH24" s="1513"/>
      <c r="BI24" s="1513"/>
      <c r="BJ24" s="1513"/>
      <c r="BK24" s="1513"/>
      <c r="BL24" s="1513"/>
      <c r="BM24" s="1513"/>
      <c r="BN24" s="1513"/>
      <c r="BO24" s="1513"/>
      <c r="BP24" s="1513"/>
      <c r="BQ24" s="1513"/>
      <c r="BR24" s="1513"/>
      <c r="BS24" s="1513"/>
      <c r="BT24" s="1513"/>
      <c r="BU24" s="1513"/>
      <c r="BV24" s="1513"/>
      <c r="BW24" s="1513"/>
      <c r="BX24" s="1513"/>
      <c r="BY24" s="1513"/>
      <c r="BZ24" s="1513"/>
      <c r="CA24" s="1513"/>
      <c r="CB24" s="1513"/>
      <c r="CC24" s="1513"/>
      <c r="CD24" s="1513"/>
      <c r="CE24" s="1513"/>
      <c r="CF24" s="1513"/>
      <c r="CG24" s="1513"/>
      <c r="CH24" s="1513"/>
      <c r="CI24" s="1513"/>
      <c r="CJ24" s="1513"/>
      <c r="CK24" s="1513"/>
      <c r="CL24" s="1513"/>
      <c r="CM24" s="1513"/>
      <c r="CN24" s="1513"/>
      <c r="CO24" s="1513"/>
      <c r="CP24" s="1513"/>
      <c r="CQ24" s="1513"/>
      <c r="CR24" s="1513"/>
      <c r="CS24" s="1513"/>
      <c r="CT24" s="1513"/>
      <c r="CU24" s="1513"/>
      <c r="CV24" s="1513"/>
      <c r="CW24" s="1513"/>
      <c r="CX24" s="1513"/>
      <c r="CY24" s="1513"/>
      <c r="CZ24" s="1513"/>
      <c r="DA24" s="1513"/>
      <c r="DB24" s="1513"/>
      <c r="DC24" s="1513"/>
      <c r="DD24" s="1513"/>
      <c r="DE24" s="1513"/>
      <c r="DF24" s="1513"/>
      <c r="DG24" s="1513"/>
      <c r="DH24" s="1513"/>
      <c r="DI24" s="1513"/>
      <c r="DJ24" s="1513"/>
      <c r="DK24" s="1513"/>
      <c r="DL24" s="1513"/>
      <c r="DM24" s="1513"/>
      <c r="DN24" s="1513"/>
      <c r="DO24" s="1513"/>
      <c r="DP24" s="1513"/>
      <c r="DQ24" s="1513"/>
      <c r="DR24" s="1513"/>
      <c r="DS24" s="1513"/>
      <c r="DT24" s="1513"/>
      <c r="DU24" s="1513"/>
      <c r="DV24" s="1513"/>
      <c r="DW24" s="1513"/>
      <c r="DX24" s="1513"/>
      <c r="DY24" s="1513"/>
      <c r="DZ24" s="1513"/>
      <c r="EA24" s="1513"/>
      <c r="EB24" s="1513"/>
      <c r="EC24" s="1513"/>
      <c r="ED24" s="1513"/>
      <c r="EE24" s="1513"/>
      <c r="EF24" s="1513"/>
      <c r="EG24" s="1513"/>
      <c r="EH24" s="1513"/>
      <c r="EI24" s="1513"/>
      <c r="EJ24" s="1513"/>
      <c r="EK24" s="1513"/>
      <c r="EL24" s="1513"/>
      <c r="EM24" s="1513"/>
      <c r="EN24" s="1513"/>
      <c r="EO24" s="1513"/>
      <c r="EP24" s="1513"/>
      <c r="EQ24" s="1513"/>
      <c r="ER24" s="1513"/>
      <c r="ES24" s="1513"/>
      <c r="ET24" s="1513"/>
      <c r="EU24" s="1513"/>
      <c r="EV24" s="1513"/>
      <c r="EW24" s="1513"/>
      <c r="EX24" s="1513"/>
      <c r="EY24" s="1513"/>
      <c r="EZ24" s="1513"/>
      <c r="FA24" s="1513"/>
      <c r="FB24" s="1513"/>
      <c r="FC24" s="1513"/>
      <c r="FD24" s="1513"/>
      <c r="FE24" s="1513"/>
      <c r="FF24" s="1513"/>
      <c r="FG24" s="1513"/>
      <c r="FH24" s="1513"/>
      <c r="FI24" s="1513"/>
      <c r="FJ24" s="1513"/>
      <c r="FK24" s="1513"/>
      <c r="FL24" s="1513"/>
      <c r="FM24" s="1513"/>
      <c r="FN24" s="1513"/>
      <c r="FO24" s="1513"/>
      <c r="FP24" s="1513"/>
      <c r="FQ24" s="1513"/>
      <c r="FR24" s="1513"/>
      <c r="FS24" s="1513"/>
      <c r="FT24" s="1513"/>
      <c r="FU24" s="1513"/>
      <c r="FV24" s="1513"/>
      <c r="FW24" s="1513"/>
      <c r="FX24" s="1513"/>
      <c r="FY24" s="1513"/>
      <c r="FZ24" s="1513"/>
      <c r="GA24" s="1513"/>
      <c r="GB24" s="1513"/>
      <c r="GC24" s="1513"/>
      <c r="GD24" s="1513"/>
      <c r="GE24" s="1513"/>
      <c r="GF24" s="1513"/>
      <c r="GG24" s="1513"/>
      <c r="GH24" s="1513"/>
      <c r="GI24" s="1513"/>
      <c r="GJ24" s="1513"/>
      <c r="GK24" s="1513"/>
      <c r="GL24" s="1513"/>
      <c r="GM24" s="1513"/>
      <c r="GN24" s="1513"/>
      <c r="GO24" s="1513"/>
      <c r="GP24" s="1513"/>
      <c r="GQ24" s="1513"/>
      <c r="GR24" s="1513"/>
      <c r="GS24" s="1513"/>
      <c r="GT24" s="1513"/>
      <c r="GU24" s="1513"/>
      <c r="GV24" s="1513"/>
      <c r="GW24" s="1513"/>
      <c r="GX24" s="1513"/>
      <c r="GY24" s="1513"/>
      <c r="GZ24" s="1513"/>
      <c r="HA24" s="1513"/>
      <c r="HB24" s="1513"/>
      <c r="HC24" s="1513"/>
      <c r="HD24" s="1513"/>
      <c r="HE24" s="1513"/>
      <c r="HF24" s="1513"/>
      <c r="HG24" s="1513"/>
      <c r="HH24" s="1513"/>
      <c r="HI24" s="1513"/>
      <c r="HJ24" s="1513"/>
      <c r="HK24" s="1513"/>
      <c r="HL24" s="1513"/>
      <c r="HM24" s="1513"/>
      <c r="HN24" s="1513"/>
      <c r="HO24" s="1513"/>
      <c r="HP24" s="1513"/>
      <c r="HQ24" s="1513"/>
      <c r="HR24" s="1513"/>
      <c r="HS24" s="1513"/>
      <c r="HT24" s="1513"/>
      <c r="HU24" s="1513"/>
      <c r="HV24" s="1513"/>
      <c r="HW24" s="1513"/>
      <c r="HX24" s="1513"/>
      <c r="HY24" s="1513"/>
      <c r="HZ24" s="1513"/>
      <c r="IA24" s="1513"/>
      <c r="IB24" s="1513"/>
      <c r="IC24" s="1513"/>
      <c r="ID24" s="1513"/>
    </row>
    <row r="25" spans="1:238" s="1442" customFormat="1" ht="18.75">
      <c r="A25" s="992" t="s">
        <v>190</v>
      </c>
      <c r="B25" s="1542" t="s">
        <v>98</v>
      </c>
      <c r="C25" s="1543"/>
      <c r="D25" s="1544" t="s">
        <v>80</v>
      </c>
      <c r="E25" s="1544"/>
      <c r="F25" s="1441"/>
      <c r="G25" s="1545">
        <v>6.5</v>
      </c>
      <c r="H25" s="998">
        <v>195</v>
      </c>
      <c r="I25" s="1546">
        <v>90</v>
      </c>
      <c r="J25" s="1546">
        <v>60</v>
      </c>
      <c r="K25" s="1543">
        <v>30</v>
      </c>
      <c r="L25" s="1543"/>
      <c r="M25" s="1547">
        <v>105</v>
      </c>
      <c r="N25" s="1548">
        <v>6</v>
      </c>
      <c r="O25" s="1548"/>
      <c r="P25" s="1549"/>
      <c r="Q25" s="1550"/>
      <c r="R25" s="1550"/>
      <c r="S25" s="1551"/>
      <c r="T25" s="1514"/>
      <c r="U25" s="1441" t="s">
        <v>274</v>
      </c>
      <c r="V25" s="1441" t="s">
        <v>275</v>
      </c>
      <c r="W25" s="1441" t="s">
        <v>275</v>
      </c>
      <c r="X25" s="1441" t="s">
        <v>275</v>
      </c>
      <c r="Y25" s="1441" t="s">
        <v>275</v>
      </c>
      <c r="Z25" s="1441" t="s">
        <v>275</v>
      </c>
      <c r="AA25" s="1514"/>
      <c r="AB25" s="1514"/>
      <c r="AC25" s="1514"/>
      <c r="AD25" s="1514"/>
      <c r="AE25" s="1514"/>
      <c r="AF25" s="1514"/>
      <c r="AG25" s="1514"/>
      <c r="AH25" s="1514"/>
      <c r="AI25" s="1514"/>
      <c r="AJ25" s="1514"/>
      <c r="AK25" s="1514"/>
      <c r="AL25" s="1514"/>
      <c r="AM25" s="1513"/>
      <c r="AN25" s="1513"/>
      <c r="AO25" s="1513"/>
      <c r="AP25" s="1513"/>
      <c r="AQ25" s="1513"/>
      <c r="AR25" s="1513"/>
      <c r="AS25" s="1513"/>
      <c r="AT25" s="1513"/>
      <c r="AU25" s="1513"/>
      <c r="AV25" s="1513"/>
      <c r="AW25" s="1513"/>
      <c r="AX25" s="1513"/>
      <c r="AY25" s="1513"/>
      <c r="AZ25" s="1513"/>
      <c r="BA25" s="1513"/>
      <c r="BB25" s="1513"/>
      <c r="BC25" s="1513"/>
      <c r="BD25" s="1513"/>
      <c r="BE25" s="1513"/>
      <c r="BF25" s="1513"/>
      <c r="BG25" s="1513"/>
      <c r="BH25" s="1513"/>
      <c r="BI25" s="1513"/>
      <c r="BJ25" s="1513"/>
      <c r="BK25" s="1513"/>
      <c r="BL25" s="1513"/>
      <c r="BM25" s="1513"/>
      <c r="BN25" s="1513"/>
      <c r="BO25" s="1513"/>
      <c r="BP25" s="1513"/>
      <c r="BQ25" s="1513"/>
      <c r="BR25" s="1513"/>
      <c r="BS25" s="1513"/>
      <c r="BT25" s="1513"/>
      <c r="BU25" s="1513"/>
      <c r="BV25" s="1513"/>
      <c r="BW25" s="1513"/>
      <c r="BX25" s="1513"/>
      <c r="BY25" s="1513"/>
      <c r="BZ25" s="1513"/>
      <c r="CA25" s="1513"/>
      <c r="CB25" s="1513"/>
      <c r="CC25" s="1513"/>
      <c r="CD25" s="1513"/>
      <c r="CE25" s="1513"/>
      <c r="CF25" s="1513"/>
      <c r="CG25" s="1513"/>
      <c r="CH25" s="1513"/>
      <c r="CI25" s="1513"/>
      <c r="CJ25" s="1513"/>
      <c r="CK25" s="1513"/>
      <c r="CL25" s="1513"/>
      <c r="CM25" s="1513"/>
      <c r="CN25" s="1513"/>
      <c r="CO25" s="1513"/>
      <c r="CP25" s="1513"/>
      <c r="CQ25" s="1513"/>
      <c r="CR25" s="1513"/>
      <c r="CS25" s="1513"/>
      <c r="CT25" s="1513"/>
      <c r="CU25" s="1513"/>
      <c r="CV25" s="1513"/>
      <c r="CW25" s="1513"/>
      <c r="CX25" s="1513"/>
      <c r="CY25" s="1513"/>
      <c r="CZ25" s="1513"/>
      <c r="DA25" s="1513"/>
      <c r="DB25" s="1513"/>
      <c r="DC25" s="1513"/>
      <c r="DD25" s="1513"/>
      <c r="DE25" s="1513"/>
      <c r="DF25" s="1513"/>
      <c r="DG25" s="1513"/>
      <c r="DH25" s="1513"/>
      <c r="DI25" s="1513"/>
      <c r="DJ25" s="1513"/>
      <c r="DK25" s="1513"/>
      <c r="DL25" s="1513"/>
      <c r="DM25" s="1513"/>
      <c r="DN25" s="1513"/>
      <c r="DO25" s="1513"/>
      <c r="DP25" s="1513"/>
      <c r="DQ25" s="1513"/>
      <c r="DR25" s="1513"/>
      <c r="DS25" s="1513"/>
      <c r="DT25" s="1513"/>
      <c r="DU25" s="1513"/>
      <c r="DV25" s="1513"/>
      <c r="DW25" s="1513"/>
      <c r="DX25" s="1513"/>
      <c r="DY25" s="1513"/>
      <c r="DZ25" s="1513"/>
      <c r="EA25" s="1513"/>
      <c r="EB25" s="1513"/>
      <c r="EC25" s="1513"/>
      <c r="ED25" s="1513"/>
      <c r="EE25" s="1513"/>
      <c r="EF25" s="1513"/>
      <c r="EG25" s="1513"/>
      <c r="EH25" s="1513"/>
      <c r="EI25" s="1513"/>
      <c r="EJ25" s="1513"/>
      <c r="EK25" s="1513"/>
      <c r="EL25" s="1513"/>
      <c r="EM25" s="1513"/>
      <c r="EN25" s="1513"/>
      <c r="EO25" s="1513"/>
      <c r="EP25" s="1513"/>
      <c r="EQ25" s="1513"/>
      <c r="ER25" s="1513"/>
      <c r="ES25" s="1513"/>
      <c r="ET25" s="1513"/>
      <c r="EU25" s="1513"/>
      <c r="EV25" s="1513"/>
      <c r="EW25" s="1513"/>
      <c r="EX25" s="1513"/>
      <c r="EY25" s="1513"/>
      <c r="EZ25" s="1513"/>
      <c r="FA25" s="1513"/>
      <c r="FB25" s="1513"/>
      <c r="FC25" s="1513"/>
      <c r="FD25" s="1513"/>
      <c r="FE25" s="1513"/>
      <c r="FF25" s="1513"/>
      <c r="FG25" s="1513"/>
      <c r="FH25" s="1513"/>
      <c r="FI25" s="1513"/>
      <c r="FJ25" s="1513"/>
      <c r="FK25" s="1513"/>
      <c r="FL25" s="1513"/>
      <c r="FM25" s="1513"/>
      <c r="FN25" s="1513"/>
      <c r="FO25" s="1513"/>
      <c r="FP25" s="1513"/>
      <c r="FQ25" s="1513"/>
      <c r="FR25" s="1513"/>
      <c r="FS25" s="1513"/>
      <c r="FT25" s="1513"/>
      <c r="FU25" s="1513"/>
      <c r="FV25" s="1513"/>
      <c r="FW25" s="1513"/>
      <c r="FX25" s="1513"/>
      <c r="FY25" s="1513"/>
      <c r="FZ25" s="1513"/>
      <c r="GA25" s="1513"/>
      <c r="GB25" s="1513"/>
      <c r="GC25" s="1513"/>
      <c r="GD25" s="1513"/>
      <c r="GE25" s="1513"/>
      <c r="GF25" s="1513"/>
      <c r="GG25" s="1513"/>
      <c r="GH25" s="1513"/>
      <c r="GI25" s="1513"/>
      <c r="GJ25" s="1513"/>
      <c r="GK25" s="1513"/>
      <c r="GL25" s="1513"/>
      <c r="GM25" s="1513"/>
      <c r="GN25" s="1513"/>
      <c r="GO25" s="1513"/>
      <c r="GP25" s="1513"/>
      <c r="GQ25" s="1513"/>
      <c r="GR25" s="1513"/>
      <c r="GS25" s="1513"/>
      <c r="GT25" s="1513"/>
      <c r="GU25" s="1513"/>
      <c r="GV25" s="1513"/>
      <c r="GW25" s="1513"/>
      <c r="GX25" s="1513"/>
      <c r="GY25" s="1513"/>
      <c r="GZ25" s="1513"/>
      <c r="HA25" s="1513"/>
      <c r="HB25" s="1513"/>
      <c r="HC25" s="1513"/>
      <c r="HD25" s="1513"/>
      <c r="HE25" s="1513"/>
      <c r="HF25" s="1513"/>
      <c r="HG25" s="1513"/>
      <c r="HH25" s="1513"/>
      <c r="HI25" s="1513"/>
      <c r="HJ25" s="1513"/>
      <c r="HK25" s="1513"/>
      <c r="HL25" s="1513"/>
      <c r="HM25" s="1513"/>
      <c r="HN25" s="1513"/>
      <c r="HO25" s="1513"/>
      <c r="HP25" s="1513"/>
      <c r="HQ25" s="1513"/>
      <c r="HR25" s="1513"/>
      <c r="HS25" s="1513"/>
      <c r="HT25" s="1513"/>
      <c r="HU25" s="1513"/>
      <c r="HV25" s="1513"/>
      <c r="HW25" s="1513"/>
      <c r="HX25" s="1513"/>
      <c r="HY25" s="1513"/>
      <c r="HZ25" s="1513"/>
      <c r="IA25" s="1513"/>
      <c r="IB25" s="1513"/>
      <c r="IC25" s="1513"/>
      <c r="ID25" s="1513"/>
    </row>
    <row r="26" spans="1:44" s="1442" customFormat="1" ht="18.75">
      <c r="A26" s="1552"/>
      <c r="B26" s="1473" t="s">
        <v>61</v>
      </c>
      <c r="C26" s="1553">
        <v>4</v>
      </c>
      <c r="D26" s="1554">
        <v>3</v>
      </c>
      <c r="E26" s="1554"/>
      <c r="F26" s="1553"/>
      <c r="G26" s="1553"/>
      <c r="H26" s="1553"/>
      <c r="I26" s="1473"/>
      <c r="J26" s="1473"/>
      <c r="K26" s="1473"/>
      <c r="L26" s="1473"/>
      <c r="M26" s="1473"/>
      <c r="N26" s="1473">
        <f>SUM(N8:N25)+2</f>
        <v>29</v>
      </c>
      <c r="O26" s="1473"/>
      <c r="P26" s="1473"/>
      <c r="Q26" s="1473"/>
      <c r="R26" s="1473"/>
      <c r="S26" s="1473"/>
      <c r="T26" s="1473"/>
      <c r="U26" s="1473"/>
      <c r="V26" s="1473"/>
      <c r="W26" s="1473"/>
      <c r="X26" s="1473"/>
      <c r="Y26" s="1473"/>
      <c r="Z26" s="1473"/>
      <c r="AA26" s="1473"/>
      <c r="AB26" s="1473"/>
      <c r="AC26" s="1473"/>
      <c r="AD26" s="1473"/>
      <c r="AE26" s="1473"/>
      <c r="AF26" s="1473"/>
      <c r="AG26" s="1473"/>
      <c r="AH26" s="1473"/>
      <c r="AI26" s="1473"/>
      <c r="AJ26" s="1473"/>
      <c r="AK26" s="1473"/>
      <c r="AL26" s="1473"/>
      <c r="AM26" s="1473"/>
      <c r="AN26" s="1473"/>
      <c r="AO26" s="1473"/>
      <c r="AP26" s="1473"/>
      <c r="AQ26" s="1473"/>
      <c r="AR26" s="1473"/>
    </row>
    <row r="27" spans="1:44" s="1442" customFormat="1" ht="18.75">
      <c r="A27" s="1555"/>
      <c r="C27" s="1556"/>
      <c r="D27" s="1557"/>
      <c r="E27" s="1557"/>
      <c r="F27" s="1556"/>
      <c r="G27" s="1556"/>
      <c r="H27" s="1556"/>
      <c r="AM27" s="1473"/>
      <c r="AN27" s="1473"/>
      <c r="AO27" s="1473"/>
      <c r="AP27" s="1473"/>
      <c r="AQ27" s="1473"/>
      <c r="AR27" s="1473"/>
    </row>
  </sheetData>
  <sheetProtection selectLockedCells="1" selectUnlockedCells="1"/>
  <mergeCells count="25"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L2:AL7"/>
    <mergeCell ref="W3:Y4"/>
    <mergeCell ref="I4:I7"/>
    <mergeCell ref="J4:J7"/>
    <mergeCell ref="K4:K7"/>
    <mergeCell ref="L4:L7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3"/>
  <sheetViews>
    <sheetView view="pageBreakPreview" zoomScale="60" zoomScaleNormal="50" zoomScalePageLayoutView="0" workbookViewId="0" topLeftCell="A1">
      <selection activeCell="A2" sqref="A2:A7"/>
    </sheetView>
  </sheetViews>
  <sheetFormatPr defaultColWidth="9.00390625" defaultRowHeight="12.75"/>
  <cols>
    <col min="1" max="1" width="13.75390625" style="25" customWidth="1"/>
    <col min="2" max="2" width="75.25390625" style="26" customWidth="1"/>
    <col min="3" max="3" width="5.875" style="27" customWidth="1"/>
    <col min="4" max="4" width="9.75390625" style="28" customWidth="1"/>
    <col min="5" max="5" width="5.25390625" style="28" customWidth="1"/>
    <col min="6" max="6" width="5.125" style="27" customWidth="1"/>
    <col min="7" max="7" width="11.00390625" style="27" hidden="1" customWidth="1"/>
    <col min="8" max="8" width="10.125" style="27" hidden="1" customWidth="1"/>
    <col min="9" max="9" width="9.00390625" style="26" customWidth="1"/>
    <col min="10" max="10" width="8.25390625" style="26" customWidth="1"/>
    <col min="11" max="12" width="7.375" style="26" customWidth="1"/>
    <col min="13" max="13" width="7.375" style="26" hidden="1" customWidth="1"/>
    <col min="14" max="14" width="7.125" style="26" hidden="1" customWidth="1"/>
    <col min="15" max="15" width="18.25390625" style="26" customWidth="1"/>
    <col min="16" max="16" width="6.625" style="26" hidden="1" customWidth="1"/>
    <col min="17" max="17" width="9.25390625" style="26" hidden="1" customWidth="1"/>
    <col min="18" max="18" width="7.75390625" style="26" hidden="1" customWidth="1"/>
    <col min="19" max="19" width="7.875" style="26" hidden="1" customWidth="1"/>
    <col min="20" max="25" width="0" style="26" hidden="1" customWidth="1"/>
    <col min="26" max="26" width="7.125" style="26" hidden="1" customWidth="1"/>
    <col min="27" max="37" width="0" style="26" hidden="1" customWidth="1"/>
    <col min="38" max="38" width="43.125" style="26" customWidth="1"/>
    <col min="39" max="44" width="9.125" style="1425" customWidth="1"/>
    <col min="45" max="16384" width="9.125" style="26" customWidth="1"/>
  </cols>
  <sheetData>
    <row r="1" spans="1:44" s="913" customFormat="1" ht="19.5" thickBot="1">
      <c r="A1" s="1885" t="s">
        <v>278</v>
      </c>
      <c r="B1" s="1886"/>
      <c r="C1" s="1886"/>
      <c r="D1" s="1886"/>
      <c r="E1" s="1886"/>
      <c r="F1" s="1886"/>
      <c r="G1" s="1886"/>
      <c r="H1" s="1886"/>
      <c r="I1" s="1886"/>
      <c r="J1" s="1886"/>
      <c r="K1" s="1886"/>
      <c r="L1" s="1886"/>
      <c r="M1" s="1886"/>
      <c r="N1" s="1887"/>
      <c r="O1" s="1887"/>
      <c r="P1" s="1887"/>
      <c r="Q1" s="1887"/>
      <c r="R1" s="1887"/>
      <c r="S1" s="1887"/>
      <c r="T1" s="1887"/>
      <c r="U1" s="1887"/>
      <c r="V1" s="1887"/>
      <c r="W1" s="1887"/>
      <c r="X1" s="1887"/>
      <c r="Y1" s="1888"/>
      <c r="AM1" s="1414"/>
      <c r="AN1" s="1414"/>
      <c r="AO1" s="1414"/>
      <c r="AP1" s="1414"/>
      <c r="AQ1" s="1414"/>
      <c r="AR1" s="1414"/>
    </row>
    <row r="2" spans="1:44" s="913" customFormat="1" ht="39.75" customHeight="1" thickBot="1">
      <c r="A2" s="1889" t="s">
        <v>49</v>
      </c>
      <c r="B2" s="1890" t="s">
        <v>50</v>
      </c>
      <c r="C2" s="1891" t="s">
        <v>251</v>
      </c>
      <c r="D2" s="1892"/>
      <c r="E2" s="1892"/>
      <c r="F2" s="1893"/>
      <c r="G2" s="1894" t="s">
        <v>51</v>
      </c>
      <c r="H2" s="1897" t="s">
        <v>52</v>
      </c>
      <c r="I2" s="1897"/>
      <c r="J2" s="1897"/>
      <c r="K2" s="1897"/>
      <c r="L2" s="1897"/>
      <c r="M2" s="914"/>
      <c r="N2" s="1898"/>
      <c r="O2" s="1899"/>
      <c r="P2" s="1899"/>
      <c r="Q2" s="1899"/>
      <c r="R2" s="1899"/>
      <c r="S2" s="1899"/>
      <c r="T2" s="1899"/>
      <c r="U2" s="1899"/>
      <c r="V2" s="1899"/>
      <c r="W2" s="1899"/>
      <c r="X2" s="1899"/>
      <c r="Y2" s="1900"/>
      <c r="AL2" s="1901" t="s">
        <v>276</v>
      </c>
      <c r="AM2" s="1414"/>
      <c r="AN2" s="1414"/>
      <c r="AO2" s="1414"/>
      <c r="AP2" s="1414"/>
      <c r="AQ2" s="1414"/>
      <c r="AR2" s="1414"/>
    </row>
    <row r="3" spans="1:44" s="913" customFormat="1" ht="12.75" customHeight="1" thickBot="1">
      <c r="A3" s="1889"/>
      <c r="B3" s="1890"/>
      <c r="C3" s="1872" t="s">
        <v>118</v>
      </c>
      <c r="D3" s="1872" t="s">
        <v>119</v>
      </c>
      <c r="E3" s="1873" t="s">
        <v>120</v>
      </c>
      <c r="F3" s="1874"/>
      <c r="G3" s="1895"/>
      <c r="H3" s="1883" t="s">
        <v>54</v>
      </c>
      <c r="I3" s="1884" t="s">
        <v>55</v>
      </c>
      <c r="J3" s="1884"/>
      <c r="K3" s="1884"/>
      <c r="L3" s="1884"/>
      <c r="M3" s="1878" t="s">
        <v>56</v>
      </c>
      <c r="N3" s="1879" t="s">
        <v>57</v>
      </c>
      <c r="O3" s="1879"/>
      <c r="P3" s="1879"/>
      <c r="Q3" s="1879" t="s">
        <v>58</v>
      </c>
      <c r="R3" s="1879"/>
      <c r="S3" s="1879"/>
      <c r="T3" s="1879" t="s">
        <v>59</v>
      </c>
      <c r="U3" s="1879"/>
      <c r="V3" s="1879"/>
      <c r="W3" s="1879" t="s">
        <v>60</v>
      </c>
      <c r="X3" s="1879"/>
      <c r="Y3" s="1879"/>
      <c r="AL3" s="1901"/>
      <c r="AM3" s="1414"/>
      <c r="AN3" s="1414"/>
      <c r="AO3" s="1414"/>
      <c r="AP3" s="1414"/>
      <c r="AQ3" s="1414"/>
      <c r="AR3" s="1414"/>
    </row>
    <row r="4" spans="1:44" s="913" customFormat="1" ht="32.25" customHeight="1" thickBot="1">
      <c r="A4" s="1889"/>
      <c r="B4" s="1890"/>
      <c r="C4" s="1870"/>
      <c r="D4" s="1870"/>
      <c r="E4" s="1875"/>
      <c r="F4" s="1876"/>
      <c r="G4" s="1895"/>
      <c r="H4" s="1883"/>
      <c r="I4" s="1877" t="s">
        <v>61</v>
      </c>
      <c r="J4" s="1877" t="s">
        <v>62</v>
      </c>
      <c r="K4" s="1877" t="s">
        <v>63</v>
      </c>
      <c r="L4" s="1877" t="s">
        <v>64</v>
      </c>
      <c r="M4" s="1878"/>
      <c r="N4" s="1879"/>
      <c r="O4" s="1879"/>
      <c r="P4" s="1879"/>
      <c r="Q4" s="1879"/>
      <c r="R4" s="1879"/>
      <c r="S4" s="1879"/>
      <c r="T4" s="1879"/>
      <c r="U4" s="1879"/>
      <c r="V4" s="1879"/>
      <c r="W4" s="1879"/>
      <c r="X4" s="1879"/>
      <c r="Y4" s="1879"/>
      <c r="AL4" s="1901"/>
      <c r="AM4" s="1414"/>
      <c r="AN4" s="1414"/>
      <c r="AO4" s="1414"/>
      <c r="AP4" s="1414"/>
      <c r="AQ4" s="1414"/>
      <c r="AR4" s="1414"/>
    </row>
    <row r="5" spans="1:44" s="913" customFormat="1" ht="19.5" thickBot="1">
      <c r="A5" s="1889"/>
      <c r="B5" s="1890"/>
      <c r="C5" s="1870"/>
      <c r="D5" s="1870"/>
      <c r="E5" s="1869" t="s">
        <v>121</v>
      </c>
      <c r="F5" s="1880" t="s">
        <v>122</v>
      </c>
      <c r="G5" s="1895"/>
      <c r="H5" s="1883"/>
      <c r="I5" s="1877"/>
      <c r="J5" s="1877"/>
      <c r="K5" s="1877"/>
      <c r="L5" s="1877"/>
      <c r="M5" s="1878"/>
      <c r="N5" s="915">
        <v>1</v>
      </c>
      <c r="O5" s="916" t="s">
        <v>252</v>
      </c>
      <c r="P5" s="917" t="s">
        <v>253</v>
      </c>
      <c r="Q5" s="918">
        <v>3</v>
      </c>
      <c r="R5" s="916" t="s">
        <v>254</v>
      </c>
      <c r="S5" s="917" t="s">
        <v>255</v>
      </c>
      <c r="T5" s="918">
        <v>7</v>
      </c>
      <c r="U5" s="916">
        <v>8</v>
      </c>
      <c r="V5" s="917">
        <v>9</v>
      </c>
      <c r="W5" s="918">
        <v>10</v>
      </c>
      <c r="X5" s="916">
        <v>11</v>
      </c>
      <c r="Y5" s="917">
        <v>12</v>
      </c>
      <c r="AL5" s="1901"/>
      <c r="AM5" s="1415">
        <v>1</v>
      </c>
      <c r="AN5" s="1415" t="s">
        <v>252</v>
      </c>
      <c r="AO5" s="1415" t="s">
        <v>253</v>
      </c>
      <c r="AP5" s="1415">
        <v>3</v>
      </c>
      <c r="AQ5" s="1415" t="s">
        <v>254</v>
      </c>
      <c r="AR5" s="1415" t="s">
        <v>255</v>
      </c>
    </row>
    <row r="6" spans="1:44" s="913" customFormat="1" ht="19.5" thickBot="1">
      <c r="A6" s="1889"/>
      <c r="B6" s="1890"/>
      <c r="C6" s="1870"/>
      <c r="D6" s="1870"/>
      <c r="E6" s="1870"/>
      <c r="F6" s="1881"/>
      <c r="G6" s="1895"/>
      <c r="H6" s="1883"/>
      <c r="I6" s="1877"/>
      <c r="J6" s="1877"/>
      <c r="K6" s="1877"/>
      <c r="L6" s="1877"/>
      <c r="M6" s="1878"/>
      <c r="N6" s="1879"/>
      <c r="O6" s="1879"/>
      <c r="P6" s="1879"/>
      <c r="Q6" s="1879"/>
      <c r="R6" s="1879"/>
      <c r="S6" s="1879"/>
      <c r="T6" s="1879"/>
      <c r="U6" s="1879"/>
      <c r="V6" s="1879"/>
      <c r="W6" s="1879"/>
      <c r="X6" s="1879"/>
      <c r="Y6" s="1879"/>
      <c r="AL6" s="1901"/>
      <c r="AM6" s="1414"/>
      <c r="AN6" s="1414"/>
      <c r="AO6" s="1414"/>
      <c r="AP6" s="1414"/>
      <c r="AQ6" s="1414"/>
      <c r="AR6" s="1414"/>
    </row>
    <row r="7" spans="1:44" s="913" customFormat="1" ht="19.5" thickBot="1">
      <c r="A7" s="1889"/>
      <c r="B7" s="1890"/>
      <c r="C7" s="1871"/>
      <c r="D7" s="1871"/>
      <c r="E7" s="1871"/>
      <c r="F7" s="1882"/>
      <c r="G7" s="1896"/>
      <c r="H7" s="1883"/>
      <c r="I7" s="1877"/>
      <c r="J7" s="1877"/>
      <c r="K7" s="1877"/>
      <c r="L7" s="1877"/>
      <c r="M7" s="1878"/>
      <c r="N7" s="915">
        <v>15</v>
      </c>
      <c r="O7" s="916"/>
      <c r="P7" s="917">
        <v>9</v>
      </c>
      <c r="Q7" s="918">
        <v>15</v>
      </c>
      <c r="R7" s="916">
        <v>9</v>
      </c>
      <c r="S7" s="917">
        <v>8</v>
      </c>
      <c r="T7" s="918">
        <v>15</v>
      </c>
      <c r="U7" s="916">
        <v>9</v>
      </c>
      <c r="V7" s="917">
        <v>9</v>
      </c>
      <c r="W7" s="918">
        <v>15</v>
      </c>
      <c r="X7" s="916">
        <v>9</v>
      </c>
      <c r="Y7" s="917">
        <v>8</v>
      </c>
      <c r="AL7" s="1901"/>
      <c r="AM7" s="1414"/>
      <c r="AN7" s="1414"/>
      <c r="AO7" s="1414"/>
      <c r="AP7" s="1414"/>
      <c r="AQ7" s="1414"/>
      <c r="AR7" s="1414"/>
    </row>
    <row r="8" spans="1:238" ht="18.75">
      <c r="A8" s="930" t="s">
        <v>123</v>
      </c>
      <c r="B8" s="296" t="s">
        <v>215</v>
      </c>
      <c r="C8" s="935" t="s">
        <v>66</v>
      </c>
      <c r="D8" s="1216"/>
      <c r="E8" s="931"/>
      <c r="F8" s="932"/>
      <c r="G8" s="933">
        <v>6.5</v>
      </c>
      <c r="H8" s="934">
        <v>195</v>
      </c>
      <c r="I8" s="935"/>
      <c r="J8" s="935"/>
      <c r="K8" s="935"/>
      <c r="L8" s="935"/>
      <c r="M8" s="936"/>
      <c r="N8" s="937"/>
      <c r="O8" s="938"/>
      <c r="P8" s="939"/>
      <c r="Q8" s="940"/>
      <c r="R8" s="941"/>
      <c r="S8" s="941"/>
      <c r="T8" s="913"/>
      <c r="U8" s="1414" t="s">
        <v>274</v>
      </c>
      <c r="V8" s="1414" t="s">
        <v>274</v>
      </c>
      <c r="W8" s="1414" t="s">
        <v>274</v>
      </c>
      <c r="X8" s="1414" t="s">
        <v>274</v>
      </c>
      <c r="Y8" s="1414" t="s">
        <v>274</v>
      </c>
      <c r="Z8" s="1414" t="s">
        <v>274</v>
      </c>
      <c r="AA8" s="913"/>
      <c r="AB8" s="913"/>
      <c r="AC8" s="913"/>
      <c r="AD8" s="913"/>
      <c r="AE8" s="913"/>
      <c r="AF8" s="913"/>
      <c r="AG8" s="913"/>
      <c r="AH8" s="913"/>
      <c r="AI8" s="913"/>
      <c r="AJ8" s="913"/>
      <c r="AK8" s="913"/>
      <c r="AL8" s="1414"/>
      <c r="AM8" s="913"/>
      <c r="AN8" s="913"/>
      <c r="AO8" s="913"/>
      <c r="AP8" s="913"/>
      <c r="AQ8" s="913"/>
      <c r="AR8" s="913"/>
      <c r="AS8" s="913"/>
      <c r="AT8" s="913"/>
      <c r="AU8" s="913"/>
      <c r="AV8" s="913"/>
      <c r="AW8" s="913"/>
      <c r="AX8" s="913"/>
      <c r="AY8" s="913"/>
      <c r="AZ8" s="913"/>
      <c r="BA8" s="913"/>
      <c r="BB8" s="913"/>
      <c r="BC8" s="913"/>
      <c r="BD8" s="913"/>
      <c r="BE8" s="913"/>
      <c r="BF8" s="913"/>
      <c r="BG8" s="913"/>
      <c r="BH8" s="913"/>
      <c r="BI8" s="913"/>
      <c r="BJ8" s="913"/>
      <c r="BK8" s="913"/>
      <c r="BL8" s="913"/>
      <c r="BM8" s="913"/>
      <c r="BN8" s="913"/>
      <c r="BO8" s="913"/>
      <c r="BP8" s="913"/>
      <c r="BQ8" s="913"/>
      <c r="BR8" s="913"/>
      <c r="BS8" s="913"/>
      <c r="BT8" s="913"/>
      <c r="BU8" s="913"/>
      <c r="BV8" s="913"/>
      <c r="BW8" s="913"/>
      <c r="BX8" s="913"/>
      <c r="BY8" s="913"/>
      <c r="BZ8" s="913"/>
      <c r="CA8" s="913"/>
      <c r="CB8" s="913"/>
      <c r="CC8" s="913"/>
      <c r="CD8" s="913"/>
      <c r="CE8" s="913"/>
      <c r="CF8" s="913"/>
      <c r="CG8" s="913"/>
      <c r="CH8" s="913"/>
      <c r="CI8" s="913"/>
      <c r="CJ8" s="913"/>
      <c r="CK8" s="913"/>
      <c r="CL8" s="913"/>
      <c r="CM8" s="913"/>
      <c r="CN8" s="913"/>
      <c r="CO8" s="913"/>
      <c r="CP8" s="913"/>
      <c r="CQ8" s="913"/>
      <c r="CR8" s="913"/>
      <c r="CS8" s="913"/>
      <c r="CT8" s="913"/>
      <c r="CU8" s="913"/>
      <c r="CV8" s="913"/>
      <c r="CW8" s="913"/>
      <c r="CX8" s="913"/>
      <c r="CY8" s="913"/>
      <c r="CZ8" s="913"/>
      <c r="DA8" s="913"/>
      <c r="DB8" s="913"/>
      <c r="DC8" s="913"/>
      <c r="DD8" s="913"/>
      <c r="DE8" s="913"/>
      <c r="DF8" s="913"/>
      <c r="DG8" s="913"/>
      <c r="DH8" s="913"/>
      <c r="DI8" s="913"/>
      <c r="DJ8" s="913"/>
      <c r="DK8" s="913"/>
      <c r="DL8" s="913"/>
      <c r="DM8" s="913"/>
      <c r="DN8" s="913"/>
      <c r="DO8" s="913"/>
      <c r="DP8" s="913"/>
      <c r="DQ8" s="913"/>
      <c r="DR8" s="913"/>
      <c r="DS8" s="913"/>
      <c r="DT8" s="913"/>
      <c r="DU8" s="913"/>
      <c r="DV8" s="913"/>
      <c r="DW8" s="913"/>
      <c r="DX8" s="913"/>
      <c r="DY8" s="913"/>
      <c r="DZ8" s="913"/>
      <c r="EA8" s="913"/>
      <c r="EB8" s="913"/>
      <c r="EC8" s="913"/>
      <c r="ED8" s="913"/>
      <c r="EE8" s="913"/>
      <c r="EF8" s="913"/>
      <c r="EG8" s="913"/>
      <c r="EH8" s="913"/>
      <c r="EI8" s="913"/>
      <c r="EJ8" s="913"/>
      <c r="EK8" s="913"/>
      <c r="EL8" s="913"/>
      <c r="EM8" s="913"/>
      <c r="EN8" s="913"/>
      <c r="EO8" s="913"/>
      <c r="EP8" s="913"/>
      <c r="EQ8" s="913"/>
      <c r="ER8" s="913"/>
      <c r="ES8" s="913"/>
      <c r="ET8" s="913"/>
      <c r="EU8" s="913"/>
      <c r="EV8" s="913"/>
      <c r="EW8" s="913"/>
      <c r="EX8" s="913"/>
      <c r="EY8" s="913"/>
      <c r="EZ8" s="913"/>
      <c r="FA8" s="913"/>
      <c r="FB8" s="913"/>
      <c r="FC8" s="913"/>
      <c r="FD8" s="913"/>
      <c r="FE8" s="913"/>
      <c r="FF8" s="913"/>
      <c r="FG8" s="913"/>
      <c r="FH8" s="913"/>
      <c r="FI8" s="913"/>
      <c r="FJ8" s="913"/>
      <c r="FK8" s="913"/>
      <c r="FL8" s="913"/>
      <c r="FM8" s="913"/>
      <c r="FN8" s="913"/>
      <c r="FO8" s="913"/>
      <c r="FP8" s="913"/>
      <c r="FQ8" s="913"/>
      <c r="FR8" s="913"/>
      <c r="FS8" s="913"/>
      <c r="FT8" s="913"/>
      <c r="FU8" s="913"/>
      <c r="FV8" s="913"/>
      <c r="FW8" s="913"/>
      <c r="FX8" s="913"/>
      <c r="FY8" s="913"/>
      <c r="FZ8" s="913"/>
      <c r="GA8" s="913"/>
      <c r="GB8" s="913"/>
      <c r="GC8" s="913"/>
      <c r="GD8" s="913"/>
      <c r="GE8" s="913"/>
      <c r="GF8" s="913"/>
      <c r="GG8" s="913"/>
      <c r="GH8" s="913"/>
      <c r="GI8" s="913"/>
      <c r="GJ8" s="913"/>
      <c r="GK8" s="913"/>
      <c r="GL8" s="913"/>
      <c r="GM8" s="913"/>
      <c r="GN8" s="913"/>
      <c r="GO8" s="913"/>
      <c r="GP8" s="913"/>
      <c r="GQ8" s="913"/>
      <c r="GR8" s="913"/>
      <c r="GS8" s="913"/>
      <c r="GT8" s="913"/>
      <c r="GU8" s="913"/>
      <c r="GV8" s="913"/>
      <c r="GW8" s="913"/>
      <c r="GX8" s="913"/>
      <c r="GY8" s="913"/>
      <c r="GZ8" s="913"/>
      <c r="HA8" s="913"/>
      <c r="HB8" s="913"/>
      <c r="HC8" s="913"/>
      <c r="HD8" s="913"/>
      <c r="HE8" s="913"/>
      <c r="HF8" s="913"/>
      <c r="HG8" s="913"/>
      <c r="HH8" s="913"/>
      <c r="HI8" s="913"/>
      <c r="HJ8" s="913"/>
      <c r="HK8" s="913"/>
      <c r="HL8" s="913"/>
      <c r="HM8" s="913"/>
      <c r="HN8" s="913"/>
      <c r="HO8" s="913"/>
      <c r="HP8" s="913"/>
      <c r="HQ8" s="913"/>
      <c r="HR8" s="913"/>
      <c r="HS8" s="913"/>
      <c r="HT8" s="913"/>
      <c r="HU8" s="913"/>
      <c r="HV8" s="913"/>
      <c r="HW8" s="913"/>
      <c r="HX8" s="913"/>
      <c r="HY8" s="913"/>
      <c r="HZ8" s="913"/>
      <c r="IA8" s="913"/>
      <c r="IB8" s="913"/>
      <c r="IC8" s="913"/>
      <c r="ID8" s="913"/>
    </row>
    <row r="9" spans="1:238" ht="18.75">
      <c r="A9" s="944"/>
      <c r="B9" s="365" t="s">
        <v>72</v>
      </c>
      <c r="C9" s="957"/>
      <c r="D9" s="1217"/>
      <c r="E9" s="945"/>
      <c r="F9" s="946"/>
      <c r="G9" s="947"/>
      <c r="H9" s="948"/>
      <c r="I9" s="291"/>
      <c r="J9" s="291"/>
      <c r="K9" s="291"/>
      <c r="L9" s="291"/>
      <c r="M9" s="300"/>
      <c r="N9" s="1218" t="s">
        <v>73</v>
      </c>
      <c r="O9" s="1218" t="s">
        <v>73</v>
      </c>
      <c r="P9" s="1218" t="s">
        <v>73</v>
      </c>
      <c r="Q9" s="1218" t="s">
        <v>73</v>
      </c>
      <c r="R9" s="1218" t="s">
        <v>73</v>
      </c>
      <c r="S9" s="953"/>
      <c r="T9" s="913"/>
      <c r="U9" s="1414" t="s">
        <v>274</v>
      </c>
      <c r="V9" s="1414" t="s">
        <v>274</v>
      </c>
      <c r="W9" s="1414" t="s">
        <v>274</v>
      </c>
      <c r="X9" s="1414" t="s">
        <v>274</v>
      </c>
      <c r="Y9" s="1414" t="s">
        <v>274</v>
      </c>
      <c r="Z9" s="1414" t="s">
        <v>275</v>
      </c>
      <c r="AA9" s="913"/>
      <c r="AB9" s="913"/>
      <c r="AC9" s="913"/>
      <c r="AD9" s="913"/>
      <c r="AE9" s="913"/>
      <c r="AF9" s="913"/>
      <c r="AG9" s="913"/>
      <c r="AH9" s="913"/>
      <c r="AI9" s="913"/>
      <c r="AJ9" s="913"/>
      <c r="AK9" s="913"/>
      <c r="AL9" s="1414"/>
      <c r="AM9" s="913"/>
      <c r="AN9" s="913"/>
      <c r="AO9" s="913"/>
      <c r="AP9" s="913"/>
      <c r="AQ9" s="913"/>
      <c r="AR9" s="913"/>
      <c r="AS9" s="913"/>
      <c r="AT9" s="913"/>
      <c r="AU9" s="913"/>
      <c r="AV9" s="913"/>
      <c r="AW9" s="913"/>
      <c r="AX9" s="913"/>
      <c r="AY9" s="913"/>
      <c r="AZ9" s="913"/>
      <c r="BA9" s="913"/>
      <c r="BB9" s="913"/>
      <c r="BC9" s="913"/>
      <c r="BD9" s="913"/>
      <c r="BE9" s="913"/>
      <c r="BF9" s="913"/>
      <c r="BG9" s="913"/>
      <c r="BH9" s="913"/>
      <c r="BI9" s="913"/>
      <c r="BJ9" s="913"/>
      <c r="BK9" s="913"/>
      <c r="BL9" s="913"/>
      <c r="BM9" s="913"/>
      <c r="BN9" s="913"/>
      <c r="BO9" s="913"/>
      <c r="BP9" s="913"/>
      <c r="BQ9" s="913"/>
      <c r="BR9" s="913"/>
      <c r="BS9" s="913"/>
      <c r="BT9" s="913"/>
      <c r="BU9" s="913"/>
      <c r="BV9" s="913"/>
      <c r="BW9" s="913"/>
      <c r="BX9" s="913"/>
      <c r="BY9" s="913"/>
      <c r="BZ9" s="913"/>
      <c r="CA9" s="913"/>
      <c r="CB9" s="913"/>
      <c r="CC9" s="913"/>
      <c r="CD9" s="913"/>
      <c r="CE9" s="913"/>
      <c r="CF9" s="913"/>
      <c r="CG9" s="913"/>
      <c r="CH9" s="913"/>
      <c r="CI9" s="913"/>
      <c r="CJ9" s="913"/>
      <c r="CK9" s="913"/>
      <c r="CL9" s="913"/>
      <c r="CM9" s="913"/>
      <c r="CN9" s="913"/>
      <c r="CO9" s="913"/>
      <c r="CP9" s="913"/>
      <c r="CQ9" s="913"/>
      <c r="CR9" s="913"/>
      <c r="CS9" s="913"/>
      <c r="CT9" s="913"/>
      <c r="CU9" s="913"/>
      <c r="CV9" s="913"/>
      <c r="CW9" s="913"/>
      <c r="CX9" s="913"/>
      <c r="CY9" s="913"/>
      <c r="CZ9" s="913"/>
      <c r="DA9" s="913"/>
      <c r="DB9" s="913"/>
      <c r="DC9" s="913"/>
      <c r="DD9" s="913"/>
      <c r="DE9" s="913"/>
      <c r="DF9" s="913"/>
      <c r="DG9" s="913"/>
      <c r="DH9" s="913"/>
      <c r="DI9" s="913"/>
      <c r="DJ9" s="913"/>
      <c r="DK9" s="913"/>
      <c r="DL9" s="913"/>
      <c r="DM9" s="913"/>
      <c r="DN9" s="913"/>
      <c r="DO9" s="913"/>
      <c r="DP9" s="913"/>
      <c r="DQ9" s="913"/>
      <c r="DR9" s="913"/>
      <c r="DS9" s="913"/>
      <c r="DT9" s="913"/>
      <c r="DU9" s="913"/>
      <c r="DV9" s="913"/>
      <c r="DW9" s="913"/>
      <c r="DX9" s="913"/>
      <c r="DY9" s="913"/>
      <c r="DZ9" s="913"/>
      <c r="EA9" s="913"/>
      <c r="EB9" s="913"/>
      <c r="EC9" s="913"/>
      <c r="ED9" s="913"/>
      <c r="EE9" s="913"/>
      <c r="EF9" s="913"/>
      <c r="EG9" s="913"/>
      <c r="EH9" s="913"/>
      <c r="EI9" s="913"/>
      <c r="EJ9" s="913"/>
      <c r="EK9" s="913"/>
      <c r="EL9" s="913"/>
      <c r="EM9" s="913"/>
      <c r="EN9" s="913"/>
      <c r="EO9" s="913"/>
      <c r="EP9" s="913"/>
      <c r="EQ9" s="913"/>
      <c r="ER9" s="913"/>
      <c r="ES9" s="913"/>
      <c r="ET9" s="913"/>
      <c r="EU9" s="913"/>
      <c r="EV9" s="913"/>
      <c r="EW9" s="913"/>
      <c r="EX9" s="913"/>
      <c r="EY9" s="913"/>
      <c r="EZ9" s="913"/>
      <c r="FA9" s="913"/>
      <c r="FB9" s="913"/>
      <c r="FC9" s="913"/>
      <c r="FD9" s="913"/>
      <c r="FE9" s="913"/>
      <c r="FF9" s="913"/>
      <c r="FG9" s="913"/>
      <c r="FH9" s="913"/>
      <c r="FI9" s="913"/>
      <c r="FJ9" s="913"/>
      <c r="FK9" s="913"/>
      <c r="FL9" s="913"/>
      <c r="FM9" s="913"/>
      <c r="FN9" s="913"/>
      <c r="FO9" s="913"/>
      <c r="FP9" s="913"/>
      <c r="FQ9" s="913"/>
      <c r="FR9" s="913"/>
      <c r="FS9" s="913"/>
      <c r="FT9" s="913"/>
      <c r="FU9" s="913"/>
      <c r="FV9" s="913"/>
      <c r="FW9" s="913"/>
      <c r="FX9" s="913"/>
      <c r="FY9" s="913"/>
      <c r="FZ9" s="913"/>
      <c r="GA9" s="913"/>
      <c r="GB9" s="913"/>
      <c r="GC9" s="913"/>
      <c r="GD9" s="913"/>
      <c r="GE9" s="913"/>
      <c r="GF9" s="913"/>
      <c r="GG9" s="913"/>
      <c r="GH9" s="913"/>
      <c r="GI9" s="913"/>
      <c r="GJ9" s="913"/>
      <c r="GK9" s="913"/>
      <c r="GL9" s="913"/>
      <c r="GM9" s="913"/>
      <c r="GN9" s="913"/>
      <c r="GO9" s="913"/>
      <c r="GP9" s="913"/>
      <c r="GQ9" s="913"/>
      <c r="GR9" s="913"/>
      <c r="GS9" s="913"/>
      <c r="GT9" s="913"/>
      <c r="GU9" s="913"/>
      <c r="GV9" s="913"/>
      <c r="GW9" s="913"/>
      <c r="GX9" s="913"/>
      <c r="GY9" s="913"/>
      <c r="GZ9" s="913"/>
      <c r="HA9" s="913"/>
      <c r="HB9" s="913"/>
      <c r="HC9" s="913"/>
      <c r="HD9" s="913"/>
      <c r="HE9" s="913"/>
      <c r="HF9" s="913"/>
      <c r="HG9" s="913"/>
      <c r="HH9" s="913"/>
      <c r="HI9" s="913"/>
      <c r="HJ9" s="913"/>
      <c r="HK9" s="913"/>
      <c r="HL9" s="913"/>
      <c r="HM9" s="913"/>
      <c r="HN9" s="913"/>
      <c r="HO9" s="913"/>
      <c r="HP9" s="913"/>
      <c r="HQ9" s="913"/>
      <c r="HR9" s="913"/>
      <c r="HS9" s="913"/>
      <c r="HT9" s="913"/>
      <c r="HU9" s="913"/>
      <c r="HV9" s="913"/>
      <c r="HW9" s="913"/>
      <c r="HX9" s="913"/>
      <c r="HY9" s="913"/>
      <c r="HZ9" s="913"/>
      <c r="IA9" s="913"/>
      <c r="IB9" s="913"/>
      <c r="IC9" s="913"/>
      <c r="ID9" s="913"/>
    </row>
    <row r="10" spans="1:238" ht="18.75">
      <c r="A10" s="954" t="s">
        <v>125</v>
      </c>
      <c r="B10" s="961" t="s">
        <v>70</v>
      </c>
      <c r="C10" s="957"/>
      <c r="D10" s="1109"/>
      <c r="E10" s="962"/>
      <c r="F10" s="963"/>
      <c r="G10" s="947">
        <v>3</v>
      </c>
      <c r="H10" s="948">
        <v>90</v>
      </c>
      <c r="I10" s="291"/>
      <c r="J10" s="964"/>
      <c r="K10" s="964"/>
      <c r="L10" s="964"/>
      <c r="M10" s="965"/>
      <c r="N10" s="949"/>
      <c r="O10" s="950"/>
      <c r="P10" s="951"/>
      <c r="Q10" s="959"/>
      <c r="R10" s="950"/>
      <c r="S10" s="950"/>
      <c r="T10" s="913"/>
      <c r="U10" s="1414" t="s">
        <v>275</v>
      </c>
      <c r="V10" s="1414" t="s">
        <v>274</v>
      </c>
      <c r="W10" s="1414" t="s">
        <v>275</v>
      </c>
      <c r="X10" s="1414" t="s">
        <v>275</v>
      </c>
      <c r="Y10" s="1414" t="s">
        <v>275</v>
      </c>
      <c r="Z10" s="1414" t="s">
        <v>275</v>
      </c>
      <c r="AA10" s="913"/>
      <c r="AB10" s="913"/>
      <c r="AC10" s="913"/>
      <c r="AD10" s="913"/>
      <c r="AE10" s="913"/>
      <c r="AF10" s="913"/>
      <c r="AG10" s="913"/>
      <c r="AH10" s="913"/>
      <c r="AI10" s="913"/>
      <c r="AJ10" s="913"/>
      <c r="AK10" s="913"/>
      <c r="AL10" s="1414"/>
      <c r="AM10" s="913"/>
      <c r="AN10" s="913"/>
      <c r="AO10" s="913"/>
      <c r="AP10" s="913"/>
      <c r="AQ10" s="913"/>
      <c r="AR10" s="913"/>
      <c r="AS10" s="913"/>
      <c r="AT10" s="913"/>
      <c r="AU10" s="913"/>
      <c r="AV10" s="913"/>
      <c r="AW10" s="913"/>
      <c r="AX10" s="913"/>
      <c r="AY10" s="913"/>
      <c r="AZ10" s="913"/>
      <c r="BA10" s="913"/>
      <c r="BB10" s="913"/>
      <c r="BC10" s="913"/>
      <c r="BD10" s="913"/>
      <c r="BE10" s="913"/>
      <c r="BF10" s="913"/>
      <c r="BG10" s="913"/>
      <c r="BH10" s="913"/>
      <c r="BI10" s="913"/>
      <c r="BJ10" s="913"/>
      <c r="BK10" s="913"/>
      <c r="BL10" s="913"/>
      <c r="BM10" s="913"/>
      <c r="BN10" s="913"/>
      <c r="BO10" s="913"/>
      <c r="BP10" s="913"/>
      <c r="BQ10" s="913"/>
      <c r="BR10" s="913"/>
      <c r="BS10" s="913"/>
      <c r="BT10" s="913"/>
      <c r="BU10" s="913"/>
      <c r="BV10" s="913"/>
      <c r="BW10" s="913"/>
      <c r="BX10" s="913"/>
      <c r="BY10" s="913"/>
      <c r="BZ10" s="913"/>
      <c r="CA10" s="913"/>
      <c r="CB10" s="913"/>
      <c r="CC10" s="913"/>
      <c r="CD10" s="913"/>
      <c r="CE10" s="913"/>
      <c r="CF10" s="913"/>
      <c r="CG10" s="913"/>
      <c r="CH10" s="913"/>
      <c r="CI10" s="913"/>
      <c r="CJ10" s="913"/>
      <c r="CK10" s="913"/>
      <c r="CL10" s="913"/>
      <c r="CM10" s="913"/>
      <c r="CN10" s="913"/>
      <c r="CO10" s="913"/>
      <c r="CP10" s="913"/>
      <c r="CQ10" s="913"/>
      <c r="CR10" s="913"/>
      <c r="CS10" s="913"/>
      <c r="CT10" s="913"/>
      <c r="CU10" s="913"/>
      <c r="CV10" s="913"/>
      <c r="CW10" s="913"/>
      <c r="CX10" s="913"/>
      <c r="CY10" s="913"/>
      <c r="CZ10" s="913"/>
      <c r="DA10" s="913"/>
      <c r="DB10" s="913"/>
      <c r="DC10" s="913"/>
      <c r="DD10" s="913"/>
      <c r="DE10" s="913"/>
      <c r="DF10" s="913"/>
      <c r="DG10" s="913"/>
      <c r="DH10" s="913"/>
      <c r="DI10" s="913"/>
      <c r="DJ10" s="913"/>
      <c r="DK10" s="913"/>
      <c r="DL10" s="913"/>
      <c r="DM10" s="913"/>
      <c r="DN10" s="913"/>
      <c r="DO10" s="913"/>
      <c r="DP10" s="913"/>
      <c r="DQ10" s="913"/>
      <c r="DR10" s="913"/>
      <c r="DS10" s="913"/>
      <c r="DT10" s="913"/>
      <c r="DU10" s="913"/>
      <c r="DV10" s="913"/>
      <c r="DW10" s="913"/>
      <c r="DX10" s="913"/>
      <c r="DY10" s="913"/>
      <c r="DZ10" s="913"/>
      <c r="EA10" s="913"/>
      <c r="EB10" s="913"/>
      <c r="EC10" s="913"/>
      <c r="ED10" s="913"/>
      <c r="EE10" s="913"/>
      <c r="EF10" s="913"/>
      <c r="EG10" s="913"/>
      <c r="EH10" s="913"/>
      <c r="EI10" s="913"/>
      <c r="EJ10" s="913"/>
      <c r="EK10" s="913"/>
      <c r="EL10" s="913"/>
      <c r="EM10" s="913"/>
      <c r="EN10" s="913"/>
      <c r="EO10" s="913"/>
      <c r="EP10" s="913"/>
      <c r="EQ10" s="913"/>
      <c r="ER10" s="913"/>
      <c r="ES10" s="913"/>
      <c r="ET10" s="913"/>
      <c r="EU10" s="913"/>
      <c r="EV10" s="913"/>
      <c r="EW10" s="913"/>
      <c r="EX10" s="913"/>
      <c r="EY10" s="913"/>
      <c r="EZ10" s="913"/>
      <c r="FA10" s="913"/>
      <c r="FB10" s="913"/>
      <c r="FC10" s="913"/>
      <c r="FD10" s="913"/>
      <c r="FE10" s="913"/>
      <c r="FF10" s="913"/>
      <c r="FG10" s="913"/>
      <c r="FH10" s="913"/>
      <c r="FI10" s="913"/>
      <c r="FJ10" s="913"/>
      <c r="FK10" s="913"/>
      <c r="FL10" s="913"/>
      <c r="FM10" s="913"/>
      <c r="FN10" s="913"/>
      <c r="FO10" s="913"/>
      <c r="FP10" s="913"/>
      <c r="FQ10" s="913"/>
      <c r="FR10" s="913"/>
      <c r="FS10" s="913"/>
      <c r="FT10" s="913"/>
      <c r="FU10" s="913"/>
      <c r="FV10" s="913"/>
      <c r="FW10" s="913"/>
      <c r="FX10" s="913"/>
      <c r="FY10" s="913"/>
      <c r="FZ10" s="913"/>
      <c r="GA10" s="913"/>
      <c r="GB10" s="913"/>
      <c r="GC10" s="913"/>
      <c r="GD10" s="913"/>
      <c r="GE10" s="913"/>
      <c r="GF10" s="913"/>
      <c r="GG10" s="913"/>
      <c r="GH10" s="913"/>
      <c r="GI10" s="913"/>
      <c r="GJ10" s="913"/>
      <c r="GK10" s="913"/>
      <c r="GL10" s="913"/>
      <c r="GM10" s="913"/>
      <c r="GN10" s="913"/>
      <c r="GO10" s="913"/>
      <c r="GP10" s="913"/>
      <c r="GQ10" s="913"/>
      <c r="GR10" s="913"/>
      <c r="GS10" s="913"/>
      <c r="GT10" s="913"/>
      <c r="GU10" s="913"/>
      <c r="GV10" s="913"/>
      <c r="GW10" s="913"/>
      <c r="GX10" s="913"/>
      <c r="GY10" s="913"/>
      <c r="GZ10" s="913"/>
      <c r="HA10" s="913"/>
      <c r="HB10" s="913"/>
      <c r="HC10" s="913"/>
      <c r="HD10" s="913"/>
      <c r="HE10" s="913"/>
      <c r="HF10" s="913"/>
      <c r="HG10" s="913"/>
      <c r="HH10" s="913"/>
      <c r="HI10" s="913"/>
      <c r="HJ10" s="913"/>
      <c r="HK10" s="913"/>
      <c r="HL10" s="913"/>
      <c r="HM10" s="913"/>
      <c r="HN10" s="913"/>
      <c r="HO10" s="913"/>
      <c r="HP10" s="913"/>
      <c r="HQ10" s="913"/>
      <c r="HR10" s="913"/>
      <c r="HS10" s="913"/>
      <c r="HT10" s="913"/>
      <c r="HU10" s="913"/>
      <c r="HV10" s="913"/>
      <c r="HW10" s="913"/>
      <c r="HX10" s="913"/>
      <c r="HY10" s="913"/>
      <c r="HZ10" s="913"/>
      <c r="IA10" s="913"/>
      <c r="IB10" s="913"/>
      <c r="IC10" s="913"/>
      <c r="ID10" s="913"/>
    </row>
    <row r="11" spans="1:238" ht="18.75">
      <c r="A11" s="954" t="s">
        <v>126</v>
      </c>
      <c r="B11" s="967" t="s">
        <v>72</v>
      </c>
      <c r="C11" s="291"/>
      <c r="D11" s="969" t="s">
        <v>252</v>
      </c>
      <c r="E11" s="957"/>
      <c r="F11" s="968"/>
      <c r="G11" s="947">
        <v>1</v>
      </c>
      <c r="H11" s="948">
        <v>30</v>
      </c>
      <c r="I11" s="291">
        <v>10</v>
      </c>
      <c r="J11" s="969">
        <v>10</v>
      </c>
      <c r="K11" s="969"/>
      <c r="L11" s="969"/>
      <c r="M11" s="970">
        <v>20</v>
      </c>
      <c r="N11" s="949"/>
      <c r="O11" s="957">
        <v>1</v>
      </c>
      <c r="P11" s="971"/>
      <c r="Q11" s="959"/>
      <c r="R11" s="950"/>
      <c r="S11" s="950"/>
      <c r="T11" s="913"/>
      <c r="U11" s="1414" t="s">
        <v>275</v>
      </c>
      <c r="V11" s="1414" t="s">
        <v>274</v>
      </c>
      <c r="W11" s="1414" t="s">
        <v>275</v>
      </c>
      <c r="X11" s="1414" t="s">
        <v>275</v>
      </c>
      <c r="Y11" s="1414" t="s">
        <v>275</v>
      </c>
      <c r="Z11" s="1414" t="s">
        <v>275</v>
      </c>
      <c r="AA11" s="913"/>
      <c r="AB11" s="913"/>
      <c r="AC11" s="913"/>
      <c r="AD11" s="913"/>
      <c r="AE11" s="913"/>
      <c r="AF11" s="913"/>
      <c r="AG11" s="913"/>
      <c r="AH11" s="913"/>
      <c r="AI11" s="913"/>
      <c r="AJ11" s="913"/>
      <c r="AK11" s="913"/>
      <c r="AL11" s="1414"/>
      <c r="AM11" s="913"/>
      <c r="AN11" s="913"/>
      <c r="AO11" s="913"/>
      <c r="AP11" s="913"/>
      <c r="AQ11" s="913"/>
      <c r="AR11" s="913"/>
      <c r="AS11" s="913"/>
      <c r="AT11" s="913"/>
      <c r="AU11" s="913"/>
      <c r="AV11" s="913"/>
      <c r="AW11" s="913"/>
      <c r="AX11" s="913"/>
      <c r="AY11" s="913"/>
      <c r="AZ11" s="913"/>
      <c r="BA11" s="913"/>
      <c r="BB11" s="913"/>
      <c r="BC11" s="913"/>
      <c r="BD11" s="913"/>
      <c r="BE11" s="913"/>
      <c r="BF11" s="913"/>
      <c r="BG11" s="913"/>
      <c r="BH11" s="913"/>
      <c r="BI11" s="913"/>
      <c r="BJ11" s="913"/>
      <c r="BK11" s="913"/>
      <c r="BL11" s="913"/>
      <c r="BM11" s="913"/>
      <c r="BN11" s="913"/>
      <c r="BO11" s="913"/>
      <c r="BP11" s="913"/>
      <c r="BQ11" s="913"/>
      <c r="BR11" s="913"/>
      <c r="BS11" s="913"/>
      <c r="BT11" s="913"/>
      <c r="BU11" s="913"/>
      <c r="BV11" s="913"/>
      <c r="BW11" s="913"/>
      <c r="BX11" s="913"/>
      <c r="BY11" s="913"/>
      <c r="BZ11" s="913"/>
      <c r="CA11" s="913"/>
      <c r="CB11" s="913"/>
      <c r="CC11" s="913"/>
      <c r="CD11" s="913"/>
      <c r="CE11" s="913"/>
      <c r="CF11" s="913"/>
      <c r="CG11" s="913"/>
      <c r="CH11" s="913"/>
      <c r="CI11" s="913"/>
      <c r="CJ11" s="913"/>
      <c r="CK11" s="913"/>
      <c r="CL11" s="913"/>
      <c r="CM11" s="913"/>
      <c r="CN11" s="913"/>
      <c r="CO11" s="913"/>
      <c r="CP11" s="913"/>
      <c r="CQ11" s="913"/>
      <c r="CR11" s="913"/>
      <c r="CS11" s="913"/>
      <c r="CT11" s="913"/>
      <c r="CU11" s="913"/>
      <c r="CV11" s="913"/>
      <c r="CW11" s="913"/>
      <c r="CX11" s="913"/>
      <c r="CY11" s="913"/>
      <c r="CZ11" s="913"/>
      <c r="DA11" s="913"/>
      <c r="DB11" s="913"/>
      <c r="DC11" s="913"/>
      <c r="DD11" s="913"/>
      <c r="DE11" s="913"/>
      <c r="DF11" s="913"/>
      <c r="DG11" s="913"/>
      <c r="DH11" s="913"/>
      <c r="DI11" s="913"/>
      <c r="DJ11" s="913"/>
      <c r="DK11" s="913"/>
      <c r="DL11" s="913"/>
      <c r="DM11" s="913"/>
      <c r="DN11" s="913"/>
      <c r="DO11" s="913"/>
      <c r="DP11" s="913"/>
      <c r="DQ11" s="913"/>
      <c r="DR11" s="913"/>
      <c r="DS11" s="913"/>
      <c r="DT11" s="913"/>
      <c r="DU11" s="913"/>
      <c r="DV11" s="913"/>
      <c r="DW11" s="913"/>
      <c r="DX11" s="913"/>
      <c r="DY11" s="913"/>
      <c r="DZ11" s="913"/>
      <c r="EA11" s="913"/>
      <c r="EB11" s="913"/>
      <c r="EC11" s="913"/>
      <c r="ED11" s="913"/>
      <c r="EE11" s="913"/>
      <c r="EF11" s="913"/>
      <c r="EG11" s="913"/>
      <c r="EH11" s="913"/>
      <c r="EI11" s="913"/>
      <c r="EJ11" s="913"/>
      <c r="EK11" s="913"/>
      <c r="EL11" s="913"/>
      <c r="EM11" s="913"/>
      <c r="EN11" s="913"/>
      <c r="EO11" s="913"/>
      <c r="EP11" s="913"/>
      <c r="EQ11" s="913"/>
      <c r="ER11" s="913"/>
      <c r="ES11" s="913"/>
      <c r="ET11" s="913"/>
      <c r="EU11" s="913"/>
      <c r="EV11" s="913"/>
      <c r="EW11" s="913"/>
      <c r="EX11" s="913"/>
      <c r="EY11" s="913"/>
      <c r="EZ11" s="913"/>
      <c r="FA11" s="913"/>
      <c r="FB11" s="913"/>
      <c r="FC11" s="913"/>
      <c r="FD11" s="913"/>
      <c r="FE11" s="913"/>
      <c r="FF11" s="913"/>
      <c r="FG11" s="913"/>
      <c r="FH11" s="913"/>
      <c r="FI11" s="913"/>
      <c r="FJ11" s="913"/>
      <c r="FK11" s="913"/>
      <c r="FL11" s="913"/>
      <c r="FM11" s="913"/>
      <c r="FN11" s="913"/>
      <c r="FO11" s="913"/>
      <c r="FP11" s="913"/>
      <c r="FQ11" s="913"/>
      <c r="FR11" s="913"/>
      <c r="FS11" s="913"/>
      <c r="FT11" s="913"/>
      <c r="FU11" s="913"/>
      <c r="FV11" s="913"/>
      <c r="FW11" s="913"/>
      <c r="FX11" s="913"/>
      <c r="FY11" s="913"/>
      <c r="FZ11" s="913"/>
      <c r="GA11" s="913"/>
      <c r="GB11" s="913"/>
      <c r="GC11" s="913"/>
      <c r="GD11" s="913"/>
      <c r="GE11" s="913"/>
      <c r="GF11" s="913"/>
      <c r="GG11" s="913"/>
      <c r="GH11" s="913"/>
      <c r="GI11" s="913"/>
      <c r="GJ11" s="913"/>
      <c r="GK11" s="913"/>
      <c r="GL11" s="913"/>
      <c r="GM11" s="913"/>
      <c r="GN11" s="913"/>
      <c r="GO11" s="913"/>
      <c r="GP11" s="913"/>
      <c r="GQ11" s="913"/>
      <c r="GR11" s="913"/>
      <c r="GS11" s="913"/>
      <c r="GT11" s="913"/>
      <c r="GU11" s="913"/>
      <c r="GV11" s="913"/>
      <c r="GW11" s="913"/>
      <c r="GX11" s="913"/>
      <c r="GY11" s="913"/>
      <c r="GZ11" s="913"/>
      <c r="HA11" s="913"/>
      <c r="HB11" s="913"/>
      <c r="HC11" s="913"/>
      <c r="HD11" s="913"/>
      <c r="HE11" s="913"/>
      <c r="HF11" s="913"/>
      <c r="HG11" s="913"/>
      <c r="HH11" s="913"/>
      <c r="HI11" s="913"/>
      <c r="HJ11" s="913"/>
      <c r="HK11" s="913"/>
      <c r="HL11" s="913"/>
      <c r="HM11" s="913"/>
      <c r="HN11" s="913"/>
      <c r="HO11" s="913"/>
      <c r="HP11" s="913"/>
      <c r="HQ11" s="913"/>
      <c r="HR11" s="913"/>
      <c r="HS11" s="913"/>
      <c r="HT11" s="913"/>
      <c r="HU11" s="913"/>
      <c r="HV11" s="913"/>
      <c r="HW11" s="913"/>
      <c r="HX11" s="913"/>
      <c r="HY11" s="913"/>
      <c r="HZ11" s="913"/>
      <c r="IA11" s="913"/>
      <c r="IB11" s="913"/>
      <c r="IC11" s="913"/>
      <c r="ID11" s="913"/>
    </row>
    <row r="12" spans="1:238" ht="39" customHeight="1">
      <c r="A12" s="930" t="s">
        <v>248</v>
      </c>
      <c r="B12" s="1007" t="s">
        <v>76</v>
      </c>
      <c r="C12" s="1008"/>
      <c r="D12" s="1009" t="s">
        <v>256</v>
      </c>
      <c r="E12" s="1009"/>
      <c r="F12" s="1010"/>
      <c r="G12" s="1233">
        <v>4.5</v>
      </c>
      <c r="H12" s="1011">
        <v>135</v>
      </c>
      <c r="I12" s="1012">
        <v>60</v>
      </c>
      <c r="J12" s="1009"/>
      <c r="K12" s="1009"/>
      <c r="L12" s="1009">
        <v>60</v>
      </c>
      <c r="M12" s="1010">
        <v>75</v>
      </c>
      <c r="N12" s="1012" t="s">
        <v>231</v>
      </c>
      <c r="O12" s="1012" t="s">
        <v>231</v>
      </c>
      <c r="P12" s="1012" t="s">
        <v>231</v>
      </c>
      <c r="Q12" s="1012"/>
      <c r="R12" s="1009"/>
      <c r="S12" s="1010"/>
      <c r="T12" s="913"/>
      <c r="U12" s="1414" t="s">
        <v>274</v>
      </c>
      <c r="V12" s="1414" t="s">
        <v>274</v>
      </c>
      <c r="W12" s="1414" t="s">
        <v>274</v>
      </c>
      <c r="X12" s="1414" t="s">
        <v>275</v>
      </c>
      <c r="Y12" s="1414" t="s">
        <v>275</v>
      </c>
      <c r="Z12" s="1414" t="s">
        <v>275</v>
      </c>
      <c r="AA12" s="913"/>
      <c r="AB12" s="913"/>
      <c r="AC12" s="913"/>
      <c r="AD12" s="913"/>
      <c r="AE12" s="913"/>
      <c r="AF12" s="913"/>
      <c r="AG12" s="913"/>
      <c r="AH12" s="913"/>
      <c r="AI12" s="913"/>
      <c r="AJ12" s="913"/>
      <c r="AK12" s="913"/>
      <c r="AL12" s="1414"/>
      <c r="AM12" s="913"/>
      <c r="AN12" s="913"/>
      <c r="AO12" s="913"/>
      <c r="AP12" s="913"/>
      <c r="AQ12" s="913"/>
      <c r="AR12" s="913"/>
      <c r="AS12" s="913"/>
      <c r="AT12" s="913"/>
      <c r="AU12" s="913"/>
      <c r="AV12" s="913"/>
      <c r="AW12" s="913"/>
      <c r="AX12" s="913"/>
      <c r="AY12" s="913"/>
      <c r="AZ12" s="913"/>
      <c r="BA12" s="913"/>
      <c r="BB12" s="913"/>
      <c r="BC12" s="913"/>
      <c r="BD12" s="913"/>
      <c r="BE12" s="913"/>
      <c r="BF12" s="913"/>
      <c r="BG12" s="913"/>
      <c r="BH12" s="913"/>
      <c r="BI12" s="913"/>
      <c r="BJ12" s="913"/>
      <c r="BK12" s="913"/>
      <c r="BL12" s="913"/>
      <c r="BM12" s="913"/>
      <c r="BN12" s="913"/>
      <c r="BO12" s="913"/>
      <c r="BP12" s="913"/>
      <c r="BQ12" s="913"/>
      <c r="BR12" s="913"/>
      <c r="BS12" s="913"/>
      <c r="BT12" s="913"/>
      <c r="BU12" s="913"/>
      <c r="BV12" s="913"/>
      <c r="BW12" s="913"/>
      <c r="BX12" s="913"/>
      <c r="BY12" s="913"/>
      <c r="BZ12" s="913"/>
      <c r="CA12" s="913"/>
      <c r="CB12" s="913"/>
      <c r="CC12" s="913"/>
      <c r="CD12" s="913"/>
      <c r="CE12" s="913"/>
      <c r="CF12" s="913"/>
      <c r="CG12" s="913"/>
      <c r="CH12" s="913"/>
      <c r="CI12" s="913"/>
      <c r="CJ12" s="913"/>
      <c r="CK12" s="913"/>
      <c r="CL12" s="913"/>
      <c r="CM12" s="913"/>
      <c r="CN12" s="913"/>
      <c r="CO12" s="913"/>
      <c r="CP12" s="913"/>
      <c r="CQ12" s="913"/>
      <c r="CR12" s="913"/>
      <c r="CS12" s="913"/>
      <c r="CT12" s="913"/>
      <c r="CU12" s="913"/>
      <c r="CV12" s="913"/>
      <c r="CW12" s="913"/>
      <c r="CX12" s="913"/>
      <c r="CY12" s="913"/>
      <c r="CZ12" s="913"/>
      <c r="DA12" s="913"/>
      <c r="DB12" s="913"/>
      <c r="DC12" s="913"/>
      <c r="DD12" s="913"/>
      <c r="DE12" s="913"/>
      <c r="DF12" s="913"/>
      <c r="DG12" s="913"/>
      <c r="DH12" s="913"/>
      <c r="DI12" s="913"/>
      <c r="DJ12" s="913"/>
      <c r="DK12" s="913"/>
      <c r="DL12" s="913"/>
      <c r="DM12" s="913"/>
      <c r="DN12" s="913"/>
      <c r="DO12" s="913"/>
      <c r="DP12" s="913"/>
      <c r="DQ12" s="913"/>
      <c r="DR12" s="913"/>
      <c r="DS12" s="913"/>
      <c r="DT12" s="913"/>
      <c r="DU12" s="913"/>
      <c r="DV12" s="913"/>
      <c r="DW12" s="913"/>
      <c r="DX12" s="913"/>
      <c r="DY12" s="913"/>
      <c r="DZ12" s="913"/>
      <c r="EA12" s="913"/>
      <c r="EB12" s="913"/>
      <c r="EC12" s="913"/>
      <c r="ED12" s="913"/>
      <c r="EE12" s="913"/>
      <c r="EF12" s="913"/>
      <c r="EG12" s="913"/>
      <c r="EH12" s="913"/>
      <c r="EI12" s="913"/>
      <c r="EJ12" s="913"/>
      <c r="EK12" s="913"/>
      <c r="EL12" s="913"/>
      <c r="EM12" s="913"/>
      <c r="EN12" s="913"/>
      <c r="EO12" s="913"/>
      <c r="EP12" s="913"/>
      <c r="EQ12" s="913"/>
      <c r="ER12" s="913"/>
      <c r="ES12" s="913"/>
      <c r="ET12" s="913"/>
      <c r="EU12" s="913"/>
      <c r="EV12" s="913"/>
      <c r="EW12" s="913"/>
      <c r="EX12" s="913"/>
      <c r="EY12" s="913"/>
      <c r="EZ12" s="913"/>
      <c r="FA12" s="913"/>
      <c r="FB12" s="913"/>
      <c r="FC12" s="913"/>
      <c r="FD12" s="913"/>
      <c r="FE12" s="913"/>
      <c r="FF12" s="913"/>
      <c r="FG12" s="913"/>
      <c r="FH12" s="913"/>
      <c r="FI12" s="913"/>
      <c r="FJ12" s="913"/>
      <c r="FK12" s="913"/>
      <c r="FL12" s="913"/>
      <c r="FM12" s="913"/>
      <c r="FN12" s="913"/>
      <c r="FO12" s="913"/>
      <c r="FP12" s="913"/>
      <c r="FQ12" s="913"/>
      <c r="FR12" s="913"/>
      <c r="FS12" s="913"/>
      <c r="FT12" s="913"/>
      <c r="FU12" s="913"/>
      <c r="FV12" s="913"/>
      <c r="FW12" s="913"/>
      <c r="FX12" s="913"/>
      <c r="FY12" s="913"/>
      <c r="FZ12" s="913"/>
      <c r="GA12" s="913"/>
      <c r="GB12" s="913"/>
      <c r="GC12" s="913"/>
      <c r="GD12" s="913"/>
      <c r="GE12" s="913"/>
      <c r="GF12" s="913"/>
      <c r="GG12" s="913"/>
      <c r="GH12" s="913"/>
      <c r="GI12" s="913"/>
      <c r="GJ12" s="913"/>
      <c r="GK12" s="913"/>
      <c r="GL12" s="913"/>
      <c r="GM12" s="913"/>
      <c r="GN12" s="913"/>
      <c r="GO12" s="913"/>
      <c r="GP12" s="913"/>
      <c r="GQ12" s="913"/>
      <c r="GR12" s="913"/>
      <c r="GS12" s="913"/>
      <c r="GT12" s="913"/>
      <c r="GU12" s="913"/>
      <c r="GV12" s="913"/>
      <c r="GW12" s="913"/>
      <c r="GX12" s="913"/>
      <c r="GY12" s="913"/>
      <c r="GZ12" s="913"/>
      <c r="HA12" s="913"/>
      <c r="HB12" s="913"/>
      <c r="HC12" s="913"/>
      <c r="HD12" s="913"/>
      <c r="HE12" s="913"/>
      <c r="HF12" s="913"/>
      <c r="HG12" s="913"/>
      <c r="HH12" s="913"/>
      <c r="HI12" s="913"/>
      <c r="HJ12" s="913"/>
      <c r="HK12" s="913"/>
      <c r="HL12" s="913"/>
      <c r="HM12" s="913"/>
      <c r="HN12" s="913"/>
      <c r="HO12" s="913"/>
      <c r="HP12" s="913"/>
      <c r="HQ12" s="913"/>
      <c r="HR12" s="913"/>
      <c r="HS12" s="913"/>
      <c r="HT12" s="913"/>
      <c r="HU12" s="913"/>
      <c r="HV12" s="913"/>
      <c r="HW12" s="913"/>
      <c r="HX12" s="913"/>
      <c r="HY12" s="913"/>
      <c r="HZ12" s="913"/>
      <c r="IA12" s="913"/>
      <c r="IB12" s="913"/>
      <c r="IC12" s="913"/>
      <c r="ID12" s="913"/>
    </row>
    <row r="13" spans="1:238" ht="15.75">
      <c r="A13" s="945" t="s">
        <v>142</v>
      </c>
      <c r="B13" s="955" t="s">
        <v>83</v>
      </c>
      <c r="C13" s="1068"/>
      <c r="D13" s="1065" t="s">
        <v>252</v>
      </c>
      <c r="E13" s="1065"/>
      <c r="F13" s="1066"/>
      <c r="G13" s="1143">
        <v>3</v>
      </c>
      <c r="H13" s="1079">
        <v>90</v>
      </c>
      <c r="I13" s="1100">
        <v>30</v>
      </c>
      <c r="J13" s="1100">
        <v>10</v>
      </c>
      <c r="K13" s="1100">
        <v>20</v>
      </c>
      <c r="L13" s="1342"/>
      <c r="M13" s="1343">
        <v>60</v>
      </c>
      <c r="N13" s="1132"/>
      <c r="O13" s="966">
        <v>3</v>
      </c>
      <c r="P13" s="1142"/>
      <c r="Q13" s="1132"/>
      <c r="R13" s="966"/>
      <c r="S13" s="966"/>
      <c r="T13" s="1274"/>
      <c r="U13" s="1414" t="s">
        <v>275</v>
      </c>
      <c r="V13" s="1414" t="s">
        <v>274</v>
      </c>
      <c r="W13" s="1414" t="s">
        <v>275</v>
      </c>
      <c r="X13" s="1414" t="s">
        <v>275</v>
      </c>
      <c r="Y13" s="1414" t="s">
        <v>275</v>
      </c>
      <c r="Z13" s="1414" t="s">
        <v>275</v>
      </c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1274"/>
      <c r="AL13" s="1416"/>
      <c r="AM13" s="1274"/>
      <c r="AN13" s="1274"/>
      <c r="AO13" s="1274"/>
      <c r="AP13" s="1274"/>
      <c r="AQ13" s="1274"/>
      <c r="AR13" s="1274"/>
      <c r="AS13" s="1274"/>
      <c r="AT13" s="1274"/>
      <c r="AU13" s="1274"/>
      <c r="AV13" s="1274"/>
      <c r="AW13" s="1274"/>
      <c r="AX13" s="1274"/>
      <c r="AY13" s="1274"/>
      <c r="AZ13" s="1274"/>
      <c r="BA13" s="1274"/>
      <c r="BB13" s="1274"/>
      <c r="BC13" s="1274"/>
      <c r="BD13" s="1274"/>
      <c r="BE13" s="1274"/>
      <c r="BF13" s="1274"/>
      <c r="BG13" s="1274"/>
      <c r="BH13" s="1274"/>
      <c r="BI13" s="1274"/>
      <c r="BJ13" s="1274"/>
      <c r="BK13" s="1274"/>
      <c r="BL13" s="1274"/>
      <c r="BM13" s="1274"/>
      <c r="BN13" s="1274"/>
      <c r="BO13" s="1274"/>
      <c r="BP13" s="1274"/>
      <c r="BQ13" s="1274"/>
      <c r="BR13" s="1274"/>
      <c r="BS13" s="1274"/>
      <c r="BT13" s="1274"/>
      <c r="BU13" s="1274"/>
      <c r="BV13" s="1274"/>
      <c r="BW13" s="1274"/>
      <c r="BX13" s="1274"/>
      <c r="BY13" s="1274"/>
      <c r="BZ13" s="1274"/>
      <c r="CA13" s="1274"/>
      <c r="CB13" s="1274"/>
      <c r="CC13" s="1274"/>
      <c r="CD13" s="1274"/>
      <c r="CE13" s="1274"/>
      <c r="CF13" s="1274"/>
      <c r="CG13" s="1274"/>
      <c r="CH13" s="1274"/>
      <c r="CI13" s="1274"/>
      <c r="CJ13" s="1274"/>
      <c r="CK13" s="1274"/>
      <c r="CL13" s="1274"/>
      <c r="CM13" s="1274"/>
      <c r="CN13" s="1274"/>
      <c r="CO13" s="1274"/>
      <c r="CP13" s="1274"/>
      <c r="CQ13" s="1274"/>
      <c r="CR13" s="1274"/>
      <c r="CS13" s="1274"/>
      <c r="CT13" s="1274"/>
      <c r="CU13" s="1274"/>
      <c r="CV13" s="1274"/>
      <c r="CW13" s="1274"/>
      <c r="CX13" s="1274"/>
      <c r="CY13" s="1274"/>
      <c r="CZ13" s="1274"/>
      <c r="DA13" s="1274"/>
      <c r="DB13" s="1274"/>
      <c r="DC13" s="1274"/>
      <c r="DD13" s="1274"/>
      <c r="DE13" s="1274"/>
      <c r="DF13" s="1274"/>
      <c r="DG13" s="1274"/>
      <c r="DH13" s="1274"/>
      <c r="DI13" s="1274"/>
      <c r="DJ13" s="1274"/>
      <c r="DK13" s="1274"/>
      <c r="DL13" s="1274"/>
      <c r="DM13" s="1274"/>
      <c r="DN13" s="1274"/>
      <c r="DO13" s="1274"/>
      <c r="DP13" s="1274"/>
      <c r="DQ13" s="1274"/>
      <c r="DR13" s="1274"/>
      <c r="DS13" s="1274"/>
      <c r="DT13" s="1274"/>
      <c r="DU13" s="1274"/>
      <c r="DV13" s="1274"/>
      <c r="DW13" s="1274"/>
      <c r="DX13" s="1274"/>
      <c r="DY13" s="1274"/>
      <c r="DZ13" s="1274"/>
      <c r="EA13" s="1274"/>
      <c r="EB13" s="1274"/>
      <c r="EC13" s="1274"/>
      <c r="ED13" s="1274"/>
      <c r="EE13" s="1274"/>
      <c r="EF13" s="1274"/>
      <c r="EG13" s="1274"/>
      <c r="EH13" s="1274"/>
      <c r="EI13" s="1274"/>
      <c r="EJ13" s="1274"/>
      <c r="EK13" s="1274"/>
      <c r="EL13" s="1274"/>
      <c r="EM13" s="1274"/>
      <c r="EN13" s="1274"/>
      <c r="EO13" s="1274"/>
      <c r="EP13" s="1274"/>
      <c r="EQ13" s="1274"/>
      <c r="ER13" s="1274"/>
      <c r="ES13" s="1274"/>
      <c r="ET13" s="1274"/>
      <c r="EU13" s="1274"/>
      <c r="EV13" s="1274"/>
      <c r="EW13" s="1274"/>
      <c r="EX13" s="1274"/>
      <c r="EY13" s="1274"/>
      <c r="EZ13" s="1274"/>
      <c r="FA13" s="1274"/>
      <c r="FB13" s="1274"/>
      <c r="FC13" s="1274"/>
      <c r="FD13" s="1274"/>
      <c r="FE13" s="1274"/>
      <c r="FF13" s="1274"/>
      <c r="FG13" s="1274"/>
      <c r="FH13" s="1274"/>
      <c r="FI13" s="1274"/>
      <c r="FJ13" s="1274"/>
      <c r="FK13" s="1274"/>
      <c r="FL13" s="1274"/>
      <c r="FM13" s="1274"/>
      <c r="FN13" s="1274"/>
      <c r="FO13" s="1274"/>
      <c r="FP13" s="1274"/>
      <c r="FQ13" s="1274"/>
      <c r="FR13" s="1274"/>
      <c r="FS13" s="1274"/>
      <c r="FT13" s="1274"/>
      <c r="FU13" s="1274"/>
      <c r="FV13" s="1274"/>
      <c r="FW13" s="1274"/>
      <c r="FX13" s="1274"/>
      <c r="FY13" s="1274"/>
      <c r="FZ13" s="1274"/>
      <c r="GA13" s="1274"/>
      <c r="GB13" s="1274"/>
      <c r="GC13" s="1274"/>
      <c r="GD13" s="1274"/>
      <c r="GE13" s="1274"/>
      <c r="GF13" s="1274"/>
      <c r="GG13" s="1274"/>
      <c r="GH13" s="1274"/>
      <c r="GI13" s="1274"/>
      <c r="GJ13" s="1274"/>
      <c r="GK13" s="1274"/>
      <c r="GL13" s="1274"/>
      <c r="GM13" s="1274"/>
      <c r="GN13" s="1274"/>
      <c r="GO13" s="1274"/>
      <c r="GP13" s="1274"/>
      <c r="GQ13" s="1274"/>
      <c r="GR13" s="1274"/>
      <c r="GS13" s="1274"/>
      <c r="GT13" s="1274"/>
      <c r="GU13" s="1274"/>
      <c r="GV13" s="1274"/>
      <c r="GW13" s="1274"/>
      <c r="GX13" s="1274"/>
      <c r="GY13" s="1274"/>
      <c r="GZ13" s="1274"/>
      <c r="HA13" s="1274"/>
      <c r="HB13" s="1274"/>
      <c r="HC13" s="1274"/>
      <c r="HD13" s="1274"/>
      <c r="HE13" s="1274"/>
      <c r="HF13" s="1274"/>
      <c r="HG13" s="1274"/>
      <c r="HH13" s="1274"/>
      <c r="HI13" s="1274"/>
      <c r="HJ13" s="1274"/>
      <c r="HK13" s="1274"/>
      <c r="HL13" s="1274"/>
      <c r="HM13" s="1274"/>
      <c r="HN13" s="1274"/>
      <c r="HO13" s="1274"/>
      <c r="HP13" s="1274"/>
      <c r="HQ13" s="1274"/>
      <c r="HR13" s="1274"/>
      <c r="HS13" s="1274"/>
      <c r="HT13" s="1274"/>
      <c r="HU13" s="1274"/>
      <c r="HV13" s="1274"/>
      <c r="HW13" s="1274"/>
      <c r="HX13" s="1274"/>
      <c r="HY13" s="1274"/>
      <c r="HZ13" s="1274"/>
      <c r="IA13" s="1274"/>
      <c r="IB13" s="1274"/>
      <c r="IC13" s="1274"/>
      <c r="ID13" s="1274"/>
    </row>
    <row r="14" spans="1:238" ht="15.75">
      <c r="A14" s="931" t="s">
        <v>168</v>
      </c>
      <c r="B14" s="1244" t="s">
        <v>84</v>
      </c>
      <c r="C14" s="1052"/>
      <c r="D14" s="1052"/>
      <c r="E14" s="1052"/>
      <c r="F14" s="1053"/>
      <c r="G14" s="1241">
        <v>6</v>
      </c>
      <c r="H14" s="1054">
        <v>180</v>
      </c>
      <c r="I14" s="935"/>
      <c r="J14" s="1055"/>
      <c r="K14" s="1056"/>
      <c r="L14" s="1250"/>
      <c r="M14" s="1069"/>
      <c r="N14" s="1062"/>
      <c r="O14" s="1063"/>
      <c r="P14" s="1070"/>
      <c r="Q14" s="1062"/>
      <c r="R14" s="1063"/>
      <c r="S14" s="1063"/>
      <c r="T14" s="913"/>
      <c r="U14" s="1414" t="s">
        <v>275</v>
      </c>
      <c r="V14" s="1414" t="s">
        <v>274</v>
      </c>
      <c r="W14" s="1414" t="s">
        <v>275</v>
      </c>
      <c r="X14" s="1414" t="s">
        <v>275</v>
      </c>
      <c r="Y14" s="1414" t="s">
        <v>275</v>
      </c>
      <c r="Z14" s="1414" t="s">
        <v>275</v>
      </c>
      <c r="AA14" s="913"/>
      <c r="AB14" s="913"/>
      <c r="AC14" s="913"/>
      <c r="AD14" s="913"/>
      <c r="AE14" s="913"/>
      <c r="AF14" s="913"/>
      <c r="AG14" s="913"/>
      <c r="AH14" s="913"/>
      <c r="AI14" s="913"/>
      <c r="AJ14" s="913"/>
      <c r="AK14" s="913"/>
      <c r="AL14" s="1414"/>
      <c r="AM14" s="913"/>
      <c r="AN14" s="913"/>
      <c r="AO14" s="913"/>
      <c r="AP14" s="913"/>
      <c r="AQ14" s="913"/>
      <c r="AR14" s="913"/>
      <c r="AS14" s="913"/>
      <c r="AT14" s="913"/>
      <c r="AU14" s="913"/>
      <c r="AV14" s="913"/>
      <c r="AW14" s="913"/>
      <c r="AX14" s="913"/>
      <c r="AY14" s="913"/>
      <c r="AZ14" s="913"/>
      <c r="BA14" s="913"/>
      <c r="BB14" s="913"/>
      <c r="BC14" s="913"/>
      <c r="BD14" s="913"/>
      <c r="BE14" s="913"/>
      <c r="BF14" s="913"/>
      <c r="BG14" s="913"/>
      <c r="BH14" s="913"/>
      <c r="BI14" s="913"/>
      <c r="BJ14" s="913"/>
      <c r="BK14" s="913"/>
      <c r="BL14" s="913"/>
      <c r="BM14" s="913"/>
      <c r="BN14" s="913"/>
      <c r="BO14" s="913"/>
      <c r="BP14" s="913"/>
      <c r="BQ14" s="913"/>
      <c r="BR14" s="913"/>
      <c r="BS14" s="913"/>
      <c r="BT14" s="913"/>
      <c r="BU14" s="913"/>
      <c r="BV14" s="913"/>
      <c r="BW14" s="913"/>
      <c r="BX14" s="913"/>
      <c r="BY14" s="913"/>
      <c r="BZ14" s="913"/>
      <c r="CA14" s="913"/>
      <c r="CB14" s="913"/>
      <c r="CC14" s="913"/>
      <c r="CD14" s="913"/>
      <c r="CE14" s="913"/>
      <c r="CF14" s="913"/>
      <c r="CG14" s="913"/>
      <c r="CH14" s="913"/>
      <c r="CI14" s="913"/>
      <c r="CJ14" s="913"/>
      <c r="CK14" s="913"/>
      <c r="CL14" s="913"/>
      <c r="CM14" s="913"/>
      <c r="CN14" s="913"/>
      <c r="CO14" s="913"/>
      <c r="CP14" s="913"/>
      <c r="CQ14" s="913"/>
      <c r="CR14" s="913"/>
      <c r="CS14" s="913"/>
      <c r="CT14" s="913"/>
      <c r="CU14" s="913"/>
      <c r="CV14" s="913"/>
      <c r="CW14" s="913"/>
      <c r="CX14" s="913"/>
      <c r="CY14" s="913"/>
      <c r="CZ14" s="913"/>
      <c r="DA14" s="913"/>
      <c r="DB14" s="913"/>
      <c r="DC14" s="913"/>
      <c r="DD14" s="913"/>
      <c r="DE14" s="913"/>
      <c r="DF14" s="913"/>
      <c r="DG14" s="913"/>
      <c r="DH14" s="913"/>
      <c r="DI14" s="913"/>
      <c r="DJ14" s="913"/>
      <c r="DK14" s="913"/>
      <c r="DL14" s="913"/>
      <c r="DM14" s="913"/>
      <c r="DN14" s="913"/>
      <c r="DO14" s="913"/>
      <c r="DP14" s="913"/>
      <c r="DQ14" s="913"/>
      <c r="DR14" s="913"/>
      <c r="DS14" s="913"/>
      <c r="DT14" s="913"/>
      <c r="DU14" s="913"/>
      <c r="DV14" s="913"/>
      <c r="DW14" s="913"/>
      <c r="DX14" s="913"/>
      <c r="DY14" s="913"/>
      <c r="DZ14" s="913"/>
      <c r="EA14" s="913"/>
      <c r="EB14" s="913"/>
      <c r="EC14" s="913"/>
      <c r="ED14" s="913"/>
      <c r="EE14" s="913"/>
      <c r="EF14" s="913"/>
      <c r="EG14" s="913"/>
      <c r="EH14" s="913"/>
      <c r="EI14" s="913"/>
      <c r="EJ14" s="913"/>
      <c r="EK14" s="913"/>
      <c r="EL14" s="913"/>
      <c r="EM14" s="913"/>
      <c r="EN14" s="913"/>
      <c r="EO14" s="913"/>
      <c r="EP14" s="913"/>
      <c r="EQ14" s="913"/>
      <c r="ER14" s="913"/>
      <c r="ES14" s="913"/>
      <c r="ET14" s="913"/>
      <c r="EU14" s="913"/>
      <c r="EV14" s="913"/>
      <c r="EW14" s="913"/>
      <c r="EX14" s="913"/>
      <c r="EY14" s="913"/>
      <c r="EZ14" s="913"/>
      <c r="FA14" s="913"/>
      <c r="FB14" s="913"/>
      <c r="FC14" s="913"/>
      <c r="FD14" s="913"/>
      <c r="FE14" s="913"/>
      <c r="FF14" s="913"/>
      <c r="FG14" s="913"/>
      <c r="FH14" s="913"/>
      <c r="FI14" s="913"/>
      <c r="FJ14" s="913"/>
      <c r="FK14" s="913"/>
      <c r="FL14" s="913"/>
      <c r="FM14" s="913"/>
      <c r="FN14" s="913"/>
      <c r="FO14" s="913"/>
      <c r="FP14" s="913"/>
      <c r="FQ14" s="913"/>
      <c r="FR14" s="913"/>
      <c r="FS14" s="913"/>
      <c r="FT14" s="913"/>
      <c r="FU14" s="913"/>
      <c r="FV14" s="913"/>
      <c r="FW14" s="913"/>
      <c r="FX14" s="913"/>
      <c r="FY14" s="913"/>
      <c r="FZ14" s="913"/>
      <c r="GA14" s="913"/>
      <c r="GB14" s="913"/>
      <c r="GC14" s="913"/>
      <c r="GD14" s="913"/>
      <c r="GE14" s="913"/>
      <c r="GF14" s="913"/>
      <c r="GG14" s="913"/>
      <c r="GH14" s="913"/>
      <c r="GI14" s="913"/>
      <c r="GJ14" s="913"/>
      <c r="GK14" s="913"/>
      <c r="GL14" s="913"/>
      <c r="GM14" s="913"/>
      <c r="GN14" s="913"/>
      <c r="GO14" s="913"/>
      <c r="GP14" s="913"/>
      <c r="GQ14" s="913"/>
      <c r="GR14" s="913"/>
      <c r="GS14" s="913"/>
      <c r="GT14" s="913"/>
      <c r="GU14" s="913"/>
      <c r="GV14" s="913"/>
      <c r="GW14" s="913"/>
      <c r="GX14" s="913"/>
      <c r="GY14" s="913"/>
      <c r="GZ14" s="913"/>
      <c r="HA14" s="913"/>
      <c r="HB14" s="913"/>
      <c r="HC14" s="913"/>
      <c r="HD14" s="913"/>
      <c r="HE14" s="913"/>
      <c r="HF14" s="913"/>
      <c r="HG14" s="913"/>
      <c r="HH14" s="913"/>
      <c r="HI14" s="913"/>
      <c r="HJ14" s="913"/>
      <c r="HK14" s="913"/>
      <c r="HL14" s="913"/>
      <c r="HM14" s="913"/>
      <c r="HN14" s="913"/>
      <c r="HO14" s="913"/>
      <c r="HP14" s="913"/>
      <c r="HQ14" s="913"/>
      <c r="HR14" s="913"/>
      <c r="HS14" s="913"/>
      <c r="HT14" s="913"/>
      <c r="HU14" s="913"/>
      <c r="HV14" s="913"/>
      <c r="HW14" s="913"/>
      <c r="HX14" s="913"/>
      <c r="HY14" s="913"/>
      <c r="HZ14" s="913"/>
      <c r="IA14" s="913"/>
      <c r="IB14" s="913"/>
      <c r="IC14" s="913"/>
      <c r="ID14" s="913"/>
    </row>
    <row r="15" spans="1:238" ht="15.75">
      <c r="A15" s="945" t="s">
        <v>169</v>
      </c>
      <c r="B15" s="967" t="s">
        <v>79</v>
      </c>
      <c r="C15" s="1065" t="s">
        <v>252</v>
      </c>
      <c r="D15" s="1065"/>
      <c r="E15" s="1065"/>
      <c r="F15" s="1066"/>
      <c r="G15" s="947">
        <v>4.5</v>
      </c>
      <c r="H15" s="1079">
        <v>135</v>
      </c>
      <c r="I15" s="290">
        <v>63</v>
      </c>
      <c r="J15" s="1071">
        <v>36</v>
      </c>
      <c r="K15" s="1072"/>
      <c r="L15" s="1251">
        <v>27</v>
      </c>
      <c r="M15" s="974">
        <v>72</v>
      </c>
      <c r="N15" s="1132"/>
      <c r="O15" s="966">
        <v>7</v>
      </c>
      <c r="P15" s="1142"/>
      <c r="Q15" s="1132"/>
      <c r="R15" s="966"/>
      <c r="S15" s="966"/>
      <c r="T15" s="913"/>
      <c r="U15" s="1414" t="s">
        <v>275</v>
      </c>
      <c r="V15" s="1414" t="s">
        <v>274</v>
      </c>
      <c r="W15" s="1414" t="s">
        <v>275</v>
      </c>
      <c r="X15" s="1414" t="s">
        <v>275</v>
      </c>
      <c r="Y15" s="1414" t="s">
        <v>275</v>
      </c>
      <c r="Z15" s="1414" t="s">
        <v>275</v>
      </c>
      <c r="AA15" s="913"/>
      <c r="AB15" s="913"/>
      <c r="AC15" s="913"/>
      <c r="AD15" s="913"/>
      <c r="AE15" s="913"/>
      <c r="AF15" s="913"/>
      <c r="AG15" s="913"/>
      <c r="AH15" s="913"/>
      <c r="AI15" s="913"/>
      <c r="AJ15" s="913"/>
      <c r="AK15" s="913"/>
      <c r="AL15" s="1414"/>
      <c r="AM15" s="913"/>
      <c r="AN15" s="913"/>
      <c r="AO15" s="913"/>
      <c r="AP15" s="913"/>
      <c r="AQ15" s="913"/>
      <c r="AR15" s="913"/>
      <c r="AS15" s="913"/>
      <c r="AT15" s="913"/>
      <c r="AU15" s="913"/>
      <c r="AV15" s="913"/>
      <c r="AW15" s="913"/>
      <c r="AX15" s="913"/>
      <c r="AY15" s="913"/>
      <c r="AZ15" s="913"/>
      <c r="BA15" s="913"/>
      <c r="BB15" s="913"/>
      <c r="BC15" s="913"/>
      <c r="BD15" s="913"/>
      <c r="BE15" s="913"/>
      <c r="BF15" s="913"/>
      <c r="BG15" s="913"/>
      <c r="BH15" s="913"/>
      <c r="BI15" s="913"/>
      <c r="BJ15" s="913"/>
      <c r="BK15" s="913"/>
      <c r="BL15" s="913"/>
      <c r="BM15" s="913"/>
      <c r="BN15" s="913"/>
      <c r="BO15" s="913"/>
      <c r="BP15" s="913"/>
      <c r="BQ15" s="913"/>
      <c r="BR15" s="913"/>
      <c r="BS15" s="913"/>
      <c r="BT15" s="913"/>
      <c r="BU15" s="913"/>
      <c r="BV15" s="913"/>
      <c r="BW15" s="913"/>
      <c r="BX15" s="913"/>
      <c r="BY15" s="913"/>
      <c r="BZ15" s="913"/>
      <c r="CA15" s="913"/>
      <c r="CB15" s="913"/>
      <c r="CC15" s="913"/>
      <c r="CD15" s="913"/>
      <c r="CE15" s="913"/>
      <c r="CF15" s="913"/>
      <c r="CG15" s="913"/>
      <c r="CH15" s="913"/>
      <c r="CI15" s="913"/>
      <c r="CJ15" s="913"/>
      <c r="CK15" s="913"/>
      <c r="CL15" s="913"/>
      <c r="CM15" s="913"/>
      <c r="CN15" s="913"/>
      <c r="CO15" s="913"/>
      <c r="CP15" s="913"/>
      <c r="CQ15" s="913"/>
      <c r="CR15" s="913"/>
      <c r="CS15" s="913"/>
      <c r="CT15" s="913"/>
      <c r="CU15" s="913"/>
      <c r="CV15" s="913"/>
      <c r="CW15" s="913"/>
      <c r="CX15" s="913"/>
      <c r="CY15" s="913"/>
      <c r="CZ15" s="913"/>
      <c r="DA15" s="913"/>
      <c r="DB15" s="913"/>
      <c r="DC15" s="913"/>
      <c r="DD15" s="913"/>
      <c r="DE15" s="913"/>
      <c r="DF15" s="913"/>
      <c r="DG15" s="913"/>
      <c r="DH15" s="913"/>
      <c r="DI15" s="913"/>
      <c r="DJ15" s="913"/>
      <c r="DK15" s="913"/>
      <c r="DL15" s="913"/>
      <c r="DM15" s="913"/>
      <c r="DN15" s="913"/>
      <c r="DO15" s="913"/>
      <c r="DP15" s="913"/>
      <c r="DQ15" s="913"/>
      <c r="DR15" s="913"/>
      <c r="DS15" s="913"/>
      <c r="DT15" s="913"/>
      <c r="DU15" s="913"/>
      <c r="DV15" s="913"/>
      <c r="DW15" s="913"/>
      <c r="DX15" s="913"/>
      <c r="DY15" s="913"/>
      <c r="DZ15" s="913"/>
      <c r="EA15" s="913"/>
      <c r="EB15" s="913"/>
      <c r="EC15" s="913"/>
      <c r="ED15" s="913"/>
      <c r="EE15" s="913"/>
      <c r="EF15" s="913"/>
      <c r="EG15" s="913"/>
      <c r="EH15" s="913"/>
      <c r="EI15" s="913"/>
      <c r="EJ15" s="913"/>
      <c r="EK15" s="913"/>
      <c r="EL15" s="913"/>
      <c r="EM15" s="913"/>
      <c r="EN15" s="913"/>
      <c r="EO15" s="913"/>
      <c r="EP15" s="913"/>
      <c r="EQ15" s="913"/>
      <c r="ER15" s="913"/>
      <c r="ES15" s="913"/>
      <c r="ET15" s="913"/>
      <c r="EU15" s="913"/>
      <c r="EV15" s="913"/>
      <c r="EW15" s="913"/>
      <c r="EX15" s="913"/>
      <c r="EY15" s="913"/>
      <c r="EZ15" s="913"/>
      <c r="FA15" s="913"/>
      <c r="FB15" s="913"/>
      <c r="FC15" s="913"/>
      <c r="FD15" s="913"/>
      <c r="FE15" s="913"/>
      <c r="FF15" s="913"/>
      <c r="FG15" s="913"/>
      <c r="FH15" s="913"/>
      <c r="FI15" s="913"/>
      <c r="FJ15" s="913"/>
      <c r="FK15" s="913"/>
      <c r="FL15" s="913"/>
      <c r="FM15" s="913"/>
      <c r="FN15" s="913"/>
      <c r="FO15" s="913"/>
      <c r="FP15" s="913"/>
      <c r="FQ15" s="913"/>
      <c r="FR15" s="913"/>
      <c r="FS15" s="913"/>
      <c r="FT15" s="913"/>
      <c r="FU15" s="913"/>
      <c r="FV15" s="913"/>
      <c r="FW15" s="913"/>
      <c r="FX15" s="913"/>
      <c r="FY15" s="913"/>
      <c r="FZ15" s="913"/>
      <c r="GA15" s="913"/>
      <c r="GB15" s="913"/>
      <c r="GC15" s="913"/>
      <c r="GD15" s="913"/>
      <c r="GE15" s="913"/>
      <c r="GF15" s="913"/>
      <c r="GG15" s="913"/>
      <c r="GH15" s="913"/>
      <c r="GI15" s="913"/>
      <c r="GJ15" s="913"/>
      <c r="GK15" s="913"/>
      <c r="GL15" s="913"/>
      <c r="GM15" s="913"/>
      <c r="GN15" s="913"/>
      <c r="GO15" s="913"/>
      <c r="GP15" s="913"/>
      <c r="GQ15" s="913"/>
      <c r="GR15" s="913"/>
      <c r="GS15" s="913"/>
      <c r="GT15" s="913"/>
      <c r="GU15" s="913"/>
      <c r="GV15" s="913"/>
      <c r="GW15" s="913"/>
      <c r="GX15" s="913"/>
      <c r="GY15" s="913"/>
      <c r="GZ15" s="913"/>
      <c r="HA15" s="913"/>
      <c r="HB15" s="913"/>
      <c r="HC15" s="913"/>
      <c r="HD15" s="913"/>
      <c r="HE15" s="913"/>
      <c r="HF15" s="913"/>
      <c r="HG15" s="913"/>
      <c r="HH15" s="913"/>
      <c r="HI15" s="913"/>
      <c r="HJ15" s="913"/>
      <c r="HK15" s="913"/>
      <c r="HL15" s="913"/>
      <c r="HM15" s="913"/>
      <c r="HN15" s="913"/>
      <c r="HO15" s="913"/>
      <c r="HP15" s="913"/>
      <c r="HQ15" s="913"/>
      <c r="HR15" s="913"/>
      <c r="HS15" s="913"/>
      <c r="HT15" s="913"/>
      <c r="HU15" s="913"/>
      <c r="HV15" s="913"/>
      <c r="HW15" s="913"/>
      <c r="HX15" s="913"/>
      <c r="HY15" s="913"/>
      <c r="HZ15" s="913"/>
      <c r="IA15" s="913"/>
      <c r="IB15" s="913"/>
      <c r="IC15" s="913"/>
      <c r="ID15" s="913"/>
    </row>
    <row r="16" spans="1:238" ht="15.75">
      <c r="A16" s="945" t="s">
        <v>172</v>
      </c>
      <c r="B16" s="1109" t="s">
        <v>167</v>
      </c>
      <c r="C16" s="1065"/>
      <c r="D16" s="1065"/>
      <c r="E16" s="1065"/>
      <c r="F16" s="1066"/>
      <c r="G16" s="1102">
        <v>3.5</v>
      </c>
      <c r="H16" s="1054">
        <v>105</v>
      </c>
      <c r="I16" s="957"/>
      <c r="J16" s="1067"/>
      <c r="K16" s="1068"/>
      <c r="L16" s="1068"/>
      <c r="M16" s="1069"/>
      <c r="N16" s="975"/>
      <c r="O16" s="1063"/>
      <c r="P16" s="1070"/>
      <c r="Q16" s="1062"/>
      <c r="R16" s="1063"/>
      <c r="S16" s="1063"/>
      <c r="T16" s="1274"/>
      <c r="U16" s="1414" t="s">
        <v>275</v>
      </c>
      <c r="V16" s="1414" t="s">
        <v>274</v>
      </c>
      <c r="W16" s="1414" t="s">
        <v>275</v>
      </c>
      <c r="X16" s="1414" t="s">
        <v>275</v>
      </c>
      <c r="Y16" s="1414" t="s">
        <v>275</v>
      </c>
      <c r="Z16" s="1414" t="s">
        <v>275</v>
      </c>
      <c r="AA16" s="1274"/>
      <c r="AB16" s="1274"/>
      <c r="AC16" s="1274"/>
      <c r="AD16" s="1274"/>
      <c r="AE16" s="1274"/>
      <c r="AF16" s="1274"/>
      <c r="AG16" s="1274"/>
      <c r="AH16" s="1274"/>
      <c r="AI16" s="1274"/>
      <c r="AJ16" s="1274"/>
      <c r="AK16" s="1274"/>
      <c r="AL16" s="1416"/>
      <c r="AM16" s="1274"/>
      <c r="AN16" s="1274"/>
      <c r="AO16" s="1274"/>
      <c r="AP16" s="1274"/>
      <c r="AQ16" s="1274"/>
      <c r="AR16" s="1274"/>
      <c r="AS16" s="1274"/>
      <c r="AT16" s="1274"/>
      <c r="AU16" s="1274"/>
      <c r="AV16" s="1274"/>
      <c r="AW16" s="1274"/>
      <c r="AX16" s="1274"/>
      <c r="AY16" s="1274"/>
      <c r="AZ16" s="1274"/>
      <c r="BA16" s="1274"/>
      <c r="BB16" s="1274"/>
      <c r="BC16" s="1274"/>
      <c r="BD16" s="1274"/>
      <c r="BE16" s="1274"/>
      <c r="BF16" s="1274"/>
      <c r="BG16" s="1274"/>
      <c r="BH16" s="1274"/>
      <c r="BI16" s="1274"/>
      <c r="BJ16" s="1274"/>
      <c r="BK16" s="1274"/>
      <c r="BL16" s="1274"/>
      <c r="BM16" s="1274"/>
      <c r="BN16" s="1274"/>
      <c r="BO16" s="1274"/>
      <c r="BP16" s="1274"/>
      <c r="BQ16" s="1274"/>
      <c r="BR16" s="1274"/>
      <c r="BS16" s="1274"/>
      <c r="BT16" s="1274"/>
      <c r="BU16" s="1274"/>
      <c r="BV16" s="1274"/>
      <c r="BW16" s="1274"/>
      <c r="BX16" s="1274"/>
      <c r="BY16" s="1274"/>
      <c r="BZ16" s="1274"/>
      <c r="CA16" s="1274"/>
      <c r="CB16" s="1274"/>
      <c r="CC16" s="1274"/>
      <c r="CD16" s="1274"/>
      <c r="CE16" s="1274"/>
      <c r="CF16" s="1274"/>
      <c r="CG16" s="1274"/>
      <c r="CH16" s="1274"/>
      <c r="CI16" s="1274"/>
      <c r="CJ16" s="1274"/>
      <c r="CK16" s="1274"/>
      <c r="CL16" s="1274"/>
      <c r="CM16" s="1274"/>
      <c r="CN16" s="1274"/>
      <c r="CO16" s="1274"/>
      <c r="CP16" s="1274"/>
      <c r="CQ16" s="1274"/>
      <c r="CR16" s="1274"/>
      <c r="CS16" s="1274"/>
      <c r="CT16" s="1274"/>
      <c r="CU16" s="1274"/>
      <c r="CV16" s="1274"/>
      <c r="CW16" s="1274"/>
      <c r="CX16" s="1274"/>
      <c r="CY16" s="1274"/>
      <c r="CZ16" s="1274"/>
      <c r="DA16" s="1274"/>
      <c r="DB16" s="1274"/>
      <c r="DC16" s="1274"/>
      <c r="DD16" s="1274"/>
      <c r="DE16" s="1274"/>
      <c r="DF16" s="1274"/>
      <c r="DG16" s="1274"/>
      <c r="DH16" s="1274"/>
      <c r="DI16" s="1274"/>
      <c r="DJ16" s="1274"/>
      <c r="DK16" s="1274"/>
      <c r="DL16" s="1274"/>
      <c r="DM16" s="1274"/>
      <c r="DN16" s="1274"/>
      <c r="DO16" s="1274"/>
      <c r="DP16" s="1274"/>
      <c r="DQ16" s="1274"/>
      <c r="DR16" s="1274"/>
      <c r="DS16" s="1274"/>
      <c r="DT16" s="1274"/>
      <c r="DU16" s="1274"/>
      <c r="DV16" s="1274"/>
      <c r="DW16" s="1274"/>
      <c r="DX16" s="1274"/>
      <c r="DY16" s="1274"/>
      <c r="DZ16" s="1274"/>
      <c r="EA16" s="1274"/>
      <c r="EB16" s="1274"/>
      <c r="EC16" s="1274"/>
      <c r="ED16" s="1274"/>
      <c r="EE16" s="1274"/>
      <c r="EF16" s="1274"/>
      <c r="EG16" s="1274"/>
      <c r="EH16" s="1274"/>
      <c r="EI16" s="1274"/>
      <c r="EJ16" s="1274"/>
      <c r="EK16" s="1274"/>
      <c r="EL16" s="1274"/>
      <c r="EM16" s="1274"/>
      <c r="EN16" s="1274"/>
      <c r="EO16" s="1274"/>
      <c r="EP16" s="1274"/>
      <c r="EQ16" s="1274"/>
      <c r="ER16" s="1274"/>
      <c r="ES16" s="1274"/>
      <c r="ET16" s="1274"/>
      <c r="EU16" s="1274"/>
      <c r="EV16" s="1274"/>
      <c r="EW16" s="1274"/>
      <c r="EX16" s="1274"/>
      <c r="EY16" s="1274"/>
      <c r="EZ16" s="1274"/>
      <c r="FA16" s="1274"/>
      <c r="FB16" s="1274"/>
      <c r="FC16" s="1274"/>
      <c r="FD16" s="1274"/>
      <c r="FE16" s="1274"/>
      <c r="FF16" s="1274"/>
      <c r="FG16" s="1274"/>
      <c r="FH16" s="1274"/>
      <c r="FI16" s="1274"/>
      <c r="FJ16" s="1274"/>
      <c r="FK16" s="1274"/>
      <c r="FL16" s="1274"/>
      <c r="FM16" s="1274"/>
      <c r="FN16" s="1274"/>
      <c r="FO16" s="1274"/>
      <c r="FP16" s="1274"/>
      <c r="FQ16" s="1274"/>
      <c r="FR16" s="1274"/>
      <c r="FS16" s="1274"/>
      <c r="FT16" s="1274"/>
      <c r="FU16" s="1274"/>
      <c r="FV16" s="1274"/>
      <c r="FW16" s="1274"/>
      <c r="FX16" s="1274"/>
      <c r="FY16" s="1274"/>
      <c r="FZ16" s="1274"/>
      <c r="GA16" s="1274"/>
      <c r="GB16" s="1274"/>
      <c r="GC16" s="1274"/>
      <c r="GD16" s="1274"/>
      <c r="GE16" s="1274"/>
      <c r="GF16" s="1274"/>
      <c r="GG16" s="1274"/>
      <c r="GH16" s="1274"/>
      <c r="GI16" s="1274"/>
      <c r="GJ16" s="1274"/>
      <c r="GK16" s="1274"/>
      <c r="GL16" s="1274"/>
      <c r="GM16" s="1274"/>
      <c r="GN16" s="1274"/>
      <c r="GO16" s="1274"/>
      <c r="GP16" s="1274"/>
      <c r="GQ16" s="1274"/>
      <c r="GR16" s="1274"/>
      <c r="GS16" s="1274"/>
      <c r="GT16" s="1274"/>
      <c r="GU16" s="1274"/>
      <c r="GV16" s="1274"/>
      <c r="GW16" s="1274"/>
      <c r="GX16" s="1274"/>
      <c r="GY16" s="1274"/>
      <c r="GZ16" s="1274"/>
      <c r="HA16" s="1274"/>
      <c r="HB16" s="1274"/>
      <c r="HC16" s="1274"/>
      <c r="HD16" s="1274"/>
      <c r="HE16" s="1274"/>
      <c r="HF16" s="1274"/>
      <c r="HG16" s="1274"/>
      <c r="HH16" s="1274"/>
      <c r="HI16" s="1274"/>
      <c r="HJ16" s="1274"/>
      <c r="HK16" s="1274"/>
      <c r="HL16" s="1274"/>
      <c r="HM16" s="1274"/>
      <c r="HN16" s="1274"/>
      <c r="HO16" s="1274"/>
      <c r="HP16" s="1274"/>
      <c r="HQ16" s="1274"/>
      <c r="HR16" s="1274"/>
      <c r="HS16" s="1274"/>
      <c r="HT16" s="1274"/>
      <c r="HU16" s="1274"/>
      <c r="HV16" s="1274"/>
      <c r="HW16" s="1274"/>
      <c r="HX16" s="1274"/>
      <c r="HY16" s="1274"/>
      <c r="HZ16" s="1274"/>
      <c r="IA16" s="1274"/>
      <c r="IB16" s="1274"/>
      <c r="IC16" s="1274"/>
      <c r="ID16" s="1274"/>
    </row>
    <row r="17" spans="1:238" ht="15.75">
      <c r="A17" s="945" t="s">
        <v>173</v>
      </c>
      <c r="B17" s="1345" t="s">
        <v>79</v>
      </c>
      <c r="C17" s="1068"/>
      <c r="D17" s="1065" t="s">
        <v>252</v>
      </c>
      <c r="E17" s="1065"/>
      <c r="F17" s="1066"/>
      <c r="G17" s="1346">
        <v>3</v>
      </c>
      <c r="H17" s="1079">
        <v>90</v>
      </c>
      <c r="I17" s="291">
        <v>36</v>
      </c>
      <c r="J17" s="1071">
        <v>18</v>
      </c>
      <c r="K17" s="1072"/>
      <c r="L17" s="1072">
        <v>18</v>
      </c>
      <c r="M17" s="974">
        <v>54</v>
      </c>
      <c r="N17" s="1080"/>
      <c r="O17" s="966">
        <v>4</v>
      </c>
      <c r="P17" s="1070"/>
      <c r="Q17" s="1062"/>
      <c r="R17" s="1063"/>
      <c r="S17" s="1063"/>
      <c r="T17" s="1274"/>
      <c r="U17" s="1414" t="s">
        <v>275</v>
      </c>
      <c r="V17" s="1414" t="s">
        <v>274</v>
      </c>
      <c r="W17" s="1414" t="s">
        <v>275</v>
      </c>
      <c r="X17" s="1414" t="s">
        <v>275</v>
      </c>
      <c r="Y17" s="1414" t="s">
        <v>275</v>
      </c>
      <c r="Z17" s="1414" t="s">
        <v>275</v>
      </c>
      <c r="AA17" s="1274"/>
      <c r="AB17" s="1274"/>
      <c r="AC17" s="1274"/>
      <c r="AD17" s="1274"/>
      <c r="AE17" s="1274"/>
      <c r="AF17" s="1274"/>
      <c r="AG17" s="1274"/>
      <c r="AH17" s="1274"/>
      <c r="AI17" s="1274"/>
      <c r="AJ17" s="1274"/>
      <c r="AK17" s="1274"/>
      <c r="AL17" s="1416"/>
      <c r="AM17" s="1274"/>
      <c r="AN17" s="1274"/>
      <c r="AO17" s="1274"/>
      <c r="AP17" s="1274"/>
      <c r="AQ17" s="1274"/>
      <c r="AR17" s="1274"/>
      <c r="AS17" s="1274"/>
      <c r="AT17" s="1274"/>
      <c r="AU17" s="1274"/>
      <c r="AV17" s="1274"/>
      <c r="AW17" s="1274"/>
      <c r="AX17" s="1274"/>
      <c r="AY17" s="1274"/>
      <c r="AZ17" s="1274"/>
      <c r="BA17" s="1274"/>
      <c r="BB17" s="1274"/>
      <c r="BC17" s="1274"/>
      <c r="BD17" s="1274"/>
      <c r="BE17" s="1274"/>
      <c r="BF17" s="1274"/>
      <c r="BG17" s="1274"/>
      <c r="BH17" s="1274"/>
      <c r="BI17" s="1274"/>
      <c r="BJ17" s="1274"/>
      <c r="BK17" s="1274"/>
      <c r="BL17" s="1274"/>
      <c r="BM17" s="1274"/>
      <c r="BN17" s="1274"/>
      <c r="BO17" s="1274"/>
      <c r="BP17" s="1274"/>
      <c r="BQ17" s="1274"/>
      <c r="BR17" s="1274"/>
      <c r="BS17" s="1274"/>
      <c r="BT17" s="1274"/>
      <c r="BU17" s="1274"/>
      <c r="BV17" s="1274"/>
      <c r="BW17" s="1274"/>
      <c r="BX17" s="1274"/>
      <c r="BY17" s="1274"/>
      <c r="BZ17" s="1274"/>
      <c r="CA17" s="1274"/>
      <c r="CB17" s="1274"/>
      <c r="CC17" s="1274"/>
      <c r="CD17" s="1274"/>
      <c r="CE17" s="1274"/>
      <c r="CF17" s="1274"/>
      <c r="CG17" s="1274"/>
      <c r="CH17" s="1274"/>
      <c r="CI17" s="1274"/>
      <c r="CJ17" s="1274"/>
      <c r="CK17" s="1274"/>
      <c r="CL17" s="1274"/>
      <c r="CM17" s="1274"/>
      <c r="CN17" s="1274"/>
      <c r="CO17" s="1274"/>
      <c r="CP17" s="1274"/>
      <c r="CQ17" s="1274"/>
      <c r="CR17" s="1274"/>
      <c r="CS17" s="1274"/>
      <c r="CT17" s="1274"/>
      <c r="CU17" s="1274"/>
      <c r="CV17" s="1274"/>
      <c r="CW17" s="1274"/>
      <c r="CX17" s="1274"/>
      <c r="CY17" s="1274"/>
      <c r="CZ17" s="1274"/>
      <c r="DA17" s="1274"/>
      <c r="DB17" s="1274"/>
      <c r="DC17" s="1274"/>
      <c r="DD17" s="1274"/>
      <c r="DE17" s="1274"/>
      <c r="DF17" s="1274"/>
      <c r="DG17" s="1274"/>
      <c r="DH17" s="1274"/>
      <c r="DI17" s="1274"/>
      <c r="DJ17" s="1274"/>
      <c r="DK17" s="1274"/>
      <c r="DL17" s="1274"/>
      <c r="DM17" s="1274"/>
      <c r="DN17" s="1274"/>
      <c r="DO17" s="1274"/>
      <c r="DP17" s="1274"/>
      <c r="DQ17" s="1274"/>
      <c r="DR17" s="1274"/>
      <c r="DS17" s="1274"/>
      <c r="DT17" s="1274"/>
      <c r="DU17" s="1274"/>
      <c r="DV17" s="1274"/>
      <c r="DW17" s="1274"/>
      <c r="DX17" s="1274"/>
      <c r="DY17" s="1274"/>
      <c r="DZ17" s="1274"/>
      <c r="EA17" s="1274"/>
      <c r="EB17" s="1274"/>
      <c r="EC17" s="1274"/>
      <c r="ED17" s="1274"/>
      <c r="EE17" s="1274"/>
      <c r="EF17" s="1274"/>
      <c r="EG17" s="1274"/>
      <c r="EH17" s="1274"/>
      <c r="EI17" s="1274"/>
      <c r="EJ17" s="1274"/>
      <c r="EK17" s="1274"/>
      <c r="EL17" s="1274"/>
      <c r="EM17" s="1274"/>
      <c r="EN17" s="1274"/>
      <c r="EO17" s="1274"/>
      <c r="EP17" s="1274"/>
      <c r="EQ17" s="1274"/>
      <c r="ER17" s="1274"/>
      <c r="ES17" s="1274"/>
      <c r="ET17" s="1274"/>
      <c r="EU17" s="1274"/>
      <c r="EV17" s="1274"/>
      <c r="EW17" s="1274"/>
      <c r="EX17" s="1274"/>
      <c r="EY17" s="1274"/>
      <c r="EZ17" s="1274"/>
      <c r="FA17" s="1274"/>
      <c r="FB17" s="1274"/>
      <c r="FC17" s="1274"/>
      <c r="FD17" s="1274"/>
      <c r="FE17" s="1274"/>
      <c r="FF17" s="1274"/>
      <c r="FG17" s="1274"/>
      <c r="FH17" s="1274"/>
      <c r="FI17" s="1274"/>
      <c r="FJ17" s="1274"/>
      <c r="FK17" s="1274"/>
      <c r="FL17" s="1274"/>
      <c r="FM17" s="1274"/>
      <c r="FN17" s="1274"/>
      <c r="FO17" s="1274"/>
      <c r="FP17" s="1274"/>
      <c r="FQ17" s="1274"/>
      <c r="FR17" s="1274"/>
      <c r="FS17" s="1274"/>
      <c r="FT17" s="1274"/>
      <c r="FU17" s="1274"/>
      <c r="FV17" s="1274"/>
      <c r="FW17" s="1274"/>
      <c r="FX17" s="1274"/>
      <c r="FY17" s="1274"/>
      <c r="FZ17" s="1274"/>
      <c r="GA17" s="1274"/>
      <c r="GB17" s="1274"/>
      <c r="GC17" s="1274"/>
      <c r="GD17" s="1274"/>
      <c r="GE17" s="1274"/>
      <c r="GF17" s="1274"/>
      <c r="GG17" s="1274"/>
      <c r="GH17" s="1274"/>
      <c r="GI17" s="1274"/>
      <c r="GJ17" s="1274"/>
      <c r="GK17" s="1274"/>
      <c r="GL17" s="1274"/>
      <c r="GM17" s="1274"/>
      <c r="GN17" s="1274"/>
      <c r="GO17" s="1274"/>
      <c r="GP17" s="1274"/>
      <c r="GQ17" s="1274"/>
      <c r="GR17" s="1274"/>
      <c r="GS17" s="1274"/>
      <c r="GT17" s="1274"/>
      <c r="GU17" s="1274"/>
      <c r="GV17" s="1274"/>
      <c r="GW17" s="1274"/>
      <c r="GX17" s="1274"/>
      <c r="GY17" s="1274"/>
      <c r="GZ17" s="1274"/>
      <c r="HA17" s="1274"/>
      <c r="HB17" s="1274"/>
      <c r="HC17" s="1274"/>
      <c r="HD17" s="1274"/>
      <c r="HE17" s="1274"/>
      <c r="HF17" s="1274"/>
      <c r="HG17" s="1274"/>
      <c r="HH17" s="1274"/>
      <c r="HI17" s="1274"/>
      <c r="HJ17" s="1274"/>
      <c r="HK17" s="1274"/>
      <c r="HL17" s="1274"/>
      <c r="HM17" s="1274"/>
      <c r="HN17" s="1274"/>
      <c r="HO17" s="1274"/>
      <c r="HP17" s="1274"/>
      <c r="HQ17" s="1274"/>
      <c r="HR17" s="1274"/>
      <c r="HS17" s="1274"/>
      <c r="HT17" s="1274"/>
      <c r="HU17" s="1274"/>
      <c r="HV17" s="1274"/>
      <c r="HW17" s="1274"/>
      <c r="HX17" s="1274"/>
      <c r="HY17" s="1274"/>
      <c r="HZ17" s="1274"/>
      <c r="IA17" s="1274"/>
      <c r="IB17" s="1274"/>
      <c r="IC17" s="1274"/>
      <c r="ID17" s="1274"/>
    </row>
    <row r="18" spans="1:238" ht="15.75">
      <c r="A18" s="945" t="s">
        <v>143</v>
      </c>
      <c r="B18" s="961" t="s">
        <v>92</v>
      </c>
      <c r="C18" s="1068"/>
      <c r="D18" s="1065"/>
      <c r="E18" s="1065"/>
      <c r="F18" s="1066"/>
      <c r="G18" s="977">
        <v>9</v>
      </c>
      <c r="H18" s="957">
        <v>270</v>
      </c>
      <c r="I18" s="1067"/>
      <c r="J18" s="1067"/>
      <c r="K18" s="1068"/>
      <c r="L18" s="1068"/>
      <c r="M18" s="1069"/>
      <c r="N18" s="1062"/>
      <c r="O18" s="1131"/>
      <c r="P18" s="1347"/>
      <c r="Q18" s="1096"/>
      <c r="R18" s="1089"/>
      <c r="S18" s="1348"/>
      <c r="T18" s="1274"/>
      <c r="U18" s="1414" t="s">
        <v>275</v>
      </c>
      <c r="V18" s="1414" t="s">
        <v>274</v>
      </c>
      <c r="W18" s="1414" t="s">
        <v>275</v>
      </c>
      <c r="X18" s="1414" t="s">
        <v>275</v>
      </c>
      <c r="Y18" s="1414" t="s">
        <v>275</v>
      </c>
      <c r="Z18" s="1414" t="s">
        <v>275</v>
      </c>
      <c r="AA18" s="1274"/>
      <c r="AB18" s="1274"/>
      <c r="AC18" s="1274"/>
      <c r="AD18" s="1274"/>
      <c r="AE18" s="1274"/>
      <c r="AF18" s="1274"/>
      <c r="AG18" s="1274"/>
      <c r="AH18" s="1274"/>
      <c r="AI18" s="1274"/>
      <c r="AJ18" s="1274"/>
      <c r="AK18" s="1274"/>
      <c r="AL18" s="1416"/>
      <c r="AM18" s="1274"/>
      <c r="AN18" s="1274"/>
      <c r="AO18" s="1274"/>
      <c r="AP18" s="1274"/>
      <c r="AQ18" s="1274"/>
      <c r="AR18" s="1274"/>
      <c r="AS18" s="1274"/>
      <c r="AT18" s="1274"/>
      <c r="AU18" s="1274"/>
      <c r="AV18" s="1274"/>
      <c r="AW18" s="1274"/>
      <c r="AX18" s="1274"/>
      <c r="AY18" s="1274"/>
      <c r="AZ18" s="1274"/>
      <c r="BA18" s="1274"/>
      <c r="BB18" s="1274"/>
      <c r="BC18" s="1274"/>
      <c r="BD18" s="1274"/>
      <c r="BE18" s="1274"/>
      <c r="BF18" s="1274"/>
      <c r="BG18" s="1274"/>
      <c r="BH18" s="1274"/>
      <c r="BI18" s="1274"/>
      <c r="BJ18" s="1274"/>
      <c r="BK18" s="1274"/>
      <c r="BL18" s="1274"/>
      <c r="BM18" s="1274"/>
      <c r="BN18" s="1274"/>
      <c r="BO18" s="1274"/>
      <c r="BP18" s="1274"/>
      <c r="BQ18" s="1274"/>
      <c r="BR18" s="1274"/>
      <c r="BS18" s="1274"/>
      <c r="BT18" s="1274"/>
      <c r="BU18" s="1274"/>
      <c r="BV18" s="1274"/>
      <c r="BW18" s="1274"/>
      <c r="BX18" s="1274"/>
      <c r="BY18" s="1274"/>
      <c r="BZ18" s="1274"/>
      <c r="CA18" s="1274"/>
      <c r="CB18" s="1274"/>
      <c r="CC18" s="1274"/>
      <c r="CD18" s="1274"/>
      <c r="CE18" s="1274"/>
      <c r="CF18" s="1274"/>
      <c r="CG18" s="1274"/>
      <c r="CH18" s="1274"/>
      <c r="CI18" s="1274"/>
      <c r="CJ18" s="1274"/>
      <c r="CK18" s="1274"/>
      <c r="CL18" s="1274"/>
      <c r="CM18" s="1274"/>
      <c r="CN18" s="1274"/>
      <c r="CO18" s="1274"/>
      <c r="CP18" s="1274"/>
      <c r="CQ18" s="1274"/>
      <c r="CR18" s="1274"/>
      <c r="CS18" s="1274"/>
      <c r="CT18" s="1274"/>
      <c r="CU18" s="1274"/>
      <c r="CV18" s="1274"/>
      <c r="CW18" s="1274"/>
      <c r="CX18" s="1274"/>
      <c r="CY18" s="1274"/>
      <c r="CZ18" s="1274"/>
      <c r="DA18" s="1274"/>
      <c r="DB18" s="1274"/>
      <c r="DC18" s="1274"/>
      <c r="DD18" s="1274"/>
      <c r="DE18" s="1274"/>
      <c r="DF18" s="1274"/>
      <c r="DG18" s="1274"/>
      <c r="DH18" s="1274"/>
      <c r="DI18" s="1274"/>
      <c r="DJ18" s="1274"/>
      <c r="DK18" s="1274"/>
      <c r="DL18" s="1274"/>
      <c r="DM18" s="1274"/>
      <c r="DN18" s="1274"/>
      <c r="DO18" s="1274"/>
      <c r="DP18" s="1274"/>
      <c r="DQ18" s="1274"/>
      <c r="DR18" s="1274"/>
      <c r="DS18" s="1274"/>
      <c r="DT18" s="1274"/>
      <c r="DU18" s="1274"/>
      <c r="DV18" s="1274"/>
      <c r="DW18" s="1274"/>
      <c r="DX18" s="1274"/>
      <c r="DY18" s="1274"/>
      <c r="DZ18" s="1274"/>
      <c r="EA18" s="1274"/>
      <c r="EB18" s="1274"/>
      <c r="EC18" s="1274"/>
      <c r="ED18" s="1274"/>
      <c r="EE18" s="1274"/>
      <c r="EF18" s="1274"/>
      <c r="EG18" s="1274"/>
      <c r="EH18" s="1274"/>
      <c r="EI18" s="1274"/>
      <c r="EJ18" s="1274"/>
      <c r="EK18" s="1274"/>
      <c r="EL18" s="1274"/>
      <c r="EM18" s="1274"/>
      <c r="EN18" s="1274"/>
      <c r="EO18" s="1274"/>
      <c r="EP18" s="1274"/>
      <c r="EQ18" s="1274"/>
      <c r="ER18" s="1274"/>
      <c r="ES18" s="1274"/>
      <c r="ET18" s="1274"/>
      <c r="EU18" s="1274"/>
      <c r="EV18" s="1274"/>
      <c r="EW18" s="1274"/>
      <c r="EX18" s="1274"/>
      <c r="EY18" s="1274"/>
      <c r="EZ18" s="1274"/>
      <c r="FA18" s="1274"/>
      <c r="FB18" s="1274"/>
      <c r="FC18" s="1274"/>
      <c r="FD18" s="1274"/>
      <c r="FE18" s="1274"/>
      <c r="FF18" s="1274"/>
      <c r="FG18" s="1274"/>
      <c r="FH18" s="1274"/>
      <c r="FI18" s="1274"/>
      <c r="FJ18" s="1274"/>
      <c r="FK18" s="1274"/>
      <c r="FL18" s="1274"/>
      <c r="FM18" s="1274"/>
      <c r="FN18" s="1274"/>
      <c r="FO18" s="1274"/>
      <c r="FP18" s="1274"/>
      <c r="FQ18" s="1274"/>
      <c r="FR18" s="1274"/>
      <c r="FS18" s="1274"/>
      <c r="FT18" s="1274"/>
      <c r="FU18" s="1274"/>
      <c r="FV18" s="1274"/>
      <c r="FW18" s="1274"/>
      <c r="FX18" s="1274"/>
      <c r="FY18" s="1274"/>
      <c r="FZ18" s="1274"/>
      <c r="GA18" s="1274"/>
      <c r="GB18" s="1274"/>
      <c r="GC18" s="1274"/>
      <c r="GD18" s="1274"/>
      <c r="GE18" s="1274"/>
      <c r="GF18" s="1274"/>
      <c r="GG18" s="1274"/>
      <c r="GH18" s="1274"/>
      <c r="GI18" s="1274"/>
      <c r="GJ18" s="1274"/>
      <c r="GK18" s="1274"/>
      <c r="GL18" s="1274"/>
      <c r="GM18" s="1274"/>
      <c r="GN18" s="1274"/>
      <c r="GO18" s="1274"/>
      <c r="GP18" s="1274"/>
      <c r="GQ18" s="1274"/>
      <c r="GR18" s="1274"/>
      <c r="GS18" s="1274"/>
      <c r="GT18" s="1274"/>
      <c r="GU18" s="1274"/>
      <c r="GV18" s="1274"/>
      <c r="GW18" s="1274"/>
      <c r="GX18" s="1274"/>
      <c r="GY18" s="1274"/>
      <c r="GZ18" s="1274"/>
      <c r="HA18" s="1274"/>
      <c r="HB18" s="1274"/>
      <c r="HC18" s="1274"/>
      <c r="HD18" s="1274"/>
      <c r="HE18" s="1274"/>
      <c r="HF18" s="1274"/>
      <c r="HG18" s="1274"/>
      <c r="HH18" s="1274"/>
      <c r="HI18" s="1274"/>
      <c r="HJ18" s="1274"/>
      <c r="HK18" s="1274"/>
      <c r="HL18" s="1274"/>
      <c r="HM18" s="1274"/>
      <c r="HN18" s="1274"/>
      <c r="HO18" s="1274"/>
      <c r="HP18" s="1274"/>
      <c r="HQ18" s="1274"/>
      <c r="HR18" s="1274"/>
      <c r="HS18" s="1274"/>
      <c r="HT18" s="1274"/>
      <c r="HU18" s="1274"/>
      <c r="HV18" s="1274"/>
      <c r="HW18" s="1274"/>
      <c r="HX18" s="1274"/>
      <c r="HY18" s="1274"/>
      <c r="HZ18" s="1274"/>
      <c r="IA18" s="1274"/>
      <c r="IB18" s="1274"/>
      <c r="IC18" s="1274"/>
      <c r="ID18" s="1274"/>
    </row>
    <row r="19" spans="1:238" ht="15.75">
      <c r="A19" s="945" t="s">
        <v>145</v>
      </c>
      <c r="B19" s="1097" t="s">
        <v>79</v>
      </c>
      <c r="C19" s="1068" t="s">
        <v>252</v>
      </c>
      <c r="D19" s="1065"/>
      <c r="E19" s="1065"/>
      <c r="F19" s="1066"/>
      <c r="G19" s="977">
        <v>5</v>
      </c>
      <c r="H19" s="957">
        <v>150</v>
      </c>
      <c r="I19" s="1067">
        <v>54</v>
      </c>
      <c r="J19" s="1067">
        <v>36</v>
      </c>
      <c r="K19" s="1068">
        <v>18</v>
      </c>
      <c r="L19" s="1068"/>
      <c r="M19" s="1069">
        <v>96</v>
      </c>
      <c r="N19" s="1062"/>
      <c r="O19" s="1131">
        <v>6</v>
      </c>
      <c r="P19" s="1347"/>
      <c r="Q19" s="1096"/>
      <c r="R19" s="1089"/>
      <c r="S19" s="1348"/>
      <c r="T19" s="1274"/>
      <c r="U19" s="1414" t="s">
        <v>275</v>
      </c>
      <c r="V19" s="1414" t="s">
        <v>274</v>
      </c>
      <c r="W19" s="1414" t="s">
        <v>275</v>
      </c>
      <c r="X19" s="1414" t="s">
        <v>275</v>
      </c>
      <c r="Y19" s="1414" t="s">
        <v>275</v>
      </c>
      <c r="Z19" s="1414" t="s">
        <v>275</v>
      </c>
      <c r="AA19" s="1274"/>
      <c r="AB19" s="1274"/>
      <c r="AC19" s="1274"/>
      <c r="AD19" s="1274"/>
      <c r="AE19" s="1274"/>
      <c r="AF19" s="1274"/>
      <c r="AG19" s="1274"/>
      <c r="AH19" s="1274"/>
      <c r="AI19" s="1274"/>
      <c r="AJ19" s="1274"/>
      <c r="AK19" s="1274"/>
      <c r="AL19" s="1416"/>
      <c r="AM19" s="1274"/>
      <c r="AN19" s="1274"/>
      <c r="AO19" s="1274"/>
      <c r="AP19" s="1274"/>
      <c r="AQ19" s="1274"/>
      <c r="AR19" s="1274"/>
      <c r="AS19" s="1274"/>
      <c r="AT19" s="1274"/>
      <c r="AU19" s="1274"/>
      <c r="AV19" s="1274"/>
      <c r="AW19" s="1274"/>
      <c r="AX19" s="1274"/>
      <c r="AY19" s="1274"/>
      <c r="AZ19" s="1274"/>
      <c r="BA19" s="1274"/>
      <c r="BB19" s="1274"/>
      <c r="BC19" s="1274"/>
      <c r="BD19" s="1274"/>
      <c r="BE19" s="1274"/>
      <c r="BF19" s="1274"/>
      <c r="BG19" s="1274"/>
      <c r="BH19" s="1274"/>
      <c r="BI19" s="1274"/>
      <c r="BJ19" s="1274"/>
      <c r="BK19" s="1274"/>
      <c r="BL19" s="1274"/>
      <c r="BM19" s="1274"/>
      <c r="BN19" s="1274"/>
      <c r="BO19" s="1274"/>
      <c r="BP19" s="1274"/>
      <c r="BQ19" s="1274"/>
      <c r="BR19" s="1274"/>
      <c r="BS19" s="1274"/>
      <c r="BT19" s="1274"/>
      <c r="BU19" s="1274"/>
      <c r="BV19" s="1274"/>
      <c r="BW19" s="1274"/>
      <c r="BX19" s="1274"/>
      <c r="BY19" s="1274"/>
      <c r="BZ19" s="1274"/>
      <c r="CA19" s="1274"/>
      <c r="CB19" s="1274"/>
      <c r="CC19" s="1274"/>
      <c r="CD19" s="1274"/>
      <c r="CE19" s="1274"/>
      <c r="CF19" s="1274"/>
      <c r="CG19" s="1274"/>
      <c r="CH19" s="1274"/>
      <c r="CI19" s="1274"/>
      <c r="CJ19" s="1274"/>
      <c r="CK19" s="1274"/>
      <c r="CL19" s="1274"/>
      <c r="CM19" s="1274"/>
      <c r="CN19" s="1274"/>
      <c r="CO19" s="1274"/>
      <c r="CP19" s="1274"/>
      <c r="CQ19" s="1274"/>
      <c r="CR19" s="1274"/>
      <c r="CS19" s="1274"/>
      <c r="CT19" s="1274"/>
      <c r="CU19" s="1274"/>
      <c r="CV19" s="1274"/>
      <c r="CW19" s="1274"/>
      <c r="CX19" s="1274"/>
      <c r="CY19" s="1274"/>
      <c r="CZ19" s="1274"/>
      <c r="DA19" s="1274"/>
      <c r="DB19" s="1274"/>
      <c r="DC19" s="1274"/>
      <c r="DD19" s="1274"/>
      <c r="DE19" s="1274"/>
      <c r="DF19" s="1274"/>
      <c r="DG19" s="1274"/>
      <c r="DH19" s="1274"/>
      <c r="DI19" s="1274"/>
      <c r="DJ19" s="1274"/>
      <c r="DK19" s="1274"/>
      <c r="DL19" s="1274"/>
      <c r="DM19" s="1274"/>
      <c r="DN19" s="1274"/>
      <c r="DO19" s="1274"/>
      <c r="DP19" s="1274"/>
      <c r="DQ19" s="1274"/>
      <c r="DR19" s="1274"/>
      <c r="DS19" s="1274"/>
      <c r="DT19" s="1274"/>
      <c r="DU19" s="1274"/>
      <c r="DV19" s="1274"/>
      <c r="DW19" s="1274"/>
      <c r="DX19" s="1274"/>
      <c r="DY19" s="1274"/>
      <c r="DZ19" s="1274"/>
      <c r="EA19" s="1274"/>
      <c r="EB19" s="1274"/>
      <c r="EC19" s="1274"/>
      <c r="ED19" s="1274"/>
      <c r="EE19" s="1274"/>
      <c r="EF19" s="1274"/>
      <c r="EG19" s="1274"/>
      <c r="EH19" s="1274"/>
      <c r="EI19" s="1274"/>
      <c r="EJ19" s="1274"/>
      <c r="EK19" s="1274"/>
      <c r="EL19" s="1274"/>
      <c r="EM19" s="1274"/>
      <c r="EN19" s="1274"/>
      <c r="EO19" s="1274"/>
      <c r="EP19" s="1274"/>
      <c r="EQ19" s="1274"/>
      <c r="ER19" s="1274"/>
      <c r="ES19" s="1274"/>
      <c r="ET19" s="1274"/>
      <c r="EU19" s="1274"/>
      <c r="EV19" s="1274"/>
      <c r="EW19" s="1274"/>
      <c r="EX19" s="1274"/>
      <c r="EY19" s="1274"/>
      <c r="EZ19" s="1274"/>
      <c r="FA19" s="1274"/>
      <c r="FB19" s="1274"/>
      <c r="FC19" s="1274"/>
      <c r="FD19" s="1274"/>
      <c r="FE19" s="1274"/>
      <c r="FF19" s="1274"/>
      <c r="FG19" s="1274"/>
      <c r="FH19" s="1274"/>
      <c r="FI19" s="1274"/>
      <c r="FJ19" s="1274"/>
      <c r="FK19" s="1274"/>
      <c r="FL19" s="1274"/>
      <c r="FM19" s="1274"/>
      <c r="FN19" s="1274"/>
      <c r="FO19" s="1274"/>
      <c r="FP19" s="1274"/>
      <c r="FQ19" s="1274"/>
      <c r="FR19" s="1274"/>
      <c r="FS19" s="1274"/>
      <c r="FT19" s="1274"/>
      <c r="FU19" s="1274"/>
      <c r="FV19" s="1274"/>
      <c r="FW19" s="1274"/>
      <c r="FX19" s="1274"/>
      <c r="FY19" s="1274"/>
      <c r="FZ19" s="1274"/>
      <c r="GA19" s="1274"/>
      <c r="GB19" s="1274"/>
      <c r="GC19" s="1274"/>
      <c r="GD19" s="1274"/>
      <c r="GE19" s="1274"/>
      <c r="GF19" s="1274"/>
      <c r="GG19" s="1274"/>
      <c r="GH19" s="1274"/>
      <c r="GI19" s="1274"/>
      <c r="GJ19" s="1274"/>
      <c r="GK19" s="1274"/>
      <c r="GL19" s="1274"/>
      <c r="GM19" s="1274"/>
      <c r="GN19" s="1274"/>
      <c r="GO19" s="1274"/>
      <c r="GP19" s="1274"/>
      <c r="GQ19" s="1274"/>
      <c r="GR19" s="1274"/>
      <c r="GS19" s="1274"/>
      <c r="GT19" s="1274"/>
      <c r="GU19" s="1274"/>
      <c r="GV19" s="1274"/>
      <c r="GW19" s="1274"/>
      <c r="GX19" s="1274"/>
      <c r="GY19" s="1274"/>
      <c r="GZ19" s="1274"/>
      <c r="HA19" s="1274"/>
      <c r="HB19" s="1274"/>
      <c r="HC19" s="1274"/>
      <c r="HD19" s="1274"/>
      <c r="HE19" s="1274"/>
      <c r="HF19" s="1274"/>
      <c r="HG19" s="1274"/>
      <c r="HH19" s="1274"/>
      <c r="HI19" s="1274"/>
      <c r="HJ19" s="1274"/>
      <c r="HK19" s="1274"/>
      <c r="HL19" s="1274"/>
      <c r="HM19" s="1274"/>
      <c r="HN19" s="1274"/>
      <c r="HO19" s="1274"/>
      <c r="HP19" s="1274"/>
      <c r="HQ19" s="1274"/>
      <c r="HR19" s="1274"/>
      <c r="HS19" s="1274"/>
      <c r="HT19" s="1274"/>
      <c r="HU19" s="1274"/>
      <c r="HV19" s="1274"/>
      <c r="HW19" s="1274"/>
      <c r="HX19" s="1274"/>
      <c r="HY19" s="1274"/>
      <c r="HZ19" s="1274"/>
      <c r="IA19" s="1274"/>
      <c r="IB19" s="1274"/>
      <c r="IC19" s="1274"/>
      <c r="ID19" s="1274"/>
    </row>
    <row r="20" spans="1:238" ht="15.75">
      <c r="A20" s="945" t="s">
        <v>148</v>
      </c>
      <c r="B20" s="955" t="s">
        <v>97</v>
      </c>
      <c r="C20" s="1068"/>
      <c r="D20" s="1065"/>
      <c r="E20" s="1065"/>
      <c r="F20" s="1066"/>
      <c r="G20" s="977">
        <v>14.5</v>
      </c>
      <c r="H20" s="957">
        <v>435</v>
      </c>
      <c r="I20" s="1067"/>
      <c r="J20" s="1067"/>
      <c r="K20" s="1068"/>
      <c r="L20" s="1068"/>
      <c r="M20" s="1069"/>
      <c r="N20" s="1062"/>
      <c r="O20" s="1131"/>
      <c r="P20" s="1347"/>
      <c r="Q20" s="1096"/>
      <c r="R20" s="1089"/>
      <c r="S20" s="1348"/>
      <c r="T20" s="1274"/>
      <c r="U20" s="1414" t="s">
        <v>274</v>
      </c>
      <c r="V20" s="1414" t="s">
        <v>274</v>
      </c>
      <c r="W20" s="1414" t="s">
        <v>275</v>
      </c>
      <c r="X20" s="1414" t="s">
        <v>275</v>
      </c>
      <c r="Y20" s="1414" t="s">
        <v>275</v>
      </c>
      <c r="Z20" s="1414" t="s">
        <v>275</v>
      </c>
      <c r="AA20" s="1274"/>
      <c r="AB20" s="1274"/>
      <c r="AC20" s="1274"/>
      <c r="AD20" s="1274"/>
      <c r="AE20" s="1274"/>
      <c r="AF20" s="1274"/>
      <c r="AG20" s="1274"/>
      <c r="AH20" s="1274"/>
      <c r="AI20" s="1274"/>
      <c r="AJ20" s="1274"/>
      <c r="AK20" s="1274"/>
      <c r="AL20" s="1416"/>
      <c r="AM20" s="1274"/>
      <c r="AN20" s="1274"/>
      <c r="AO20" s="1274"/>
      <c r="AP20" s="1274"/>
      <c r="AQ20" s="1274"/>
      <c r="AR20" s="1274"/>
      <c r="AS20" s="1274"/>
      <c r="AT20" s="1274"/>
      <c r="AU20" s="1274"/>
      <c r="AV20" s="1274"/>
      <c r="AW20" s="1274"/>
      <c r="AX20" s="1274"/>
      <c r="AY20" s="1274"/>
      <c r="AZ20" s="1274"/>
      <c r="BA20" s="1274"/>
      <c r="BB20" s="1274"/>
      <c r="BC20" s="1274"/>
      <c r="BD20" s="1274"/>
      <c r="BE20" s="1274"/>
      <c r="BF20" s="1274"/>
      <c r="BG20" s="1274"/>
      <c r="BH20" s="1274"/>
      <c r="BI20" s="1274"/>
      <c r="BJ20" s="1274"/>
      <c r="BK20" s="1274"/>
      <c r="BL20" s="1274"/>
      <c r="BM20" s="1274"/>
      <c r="BN20" s="1274"/>
      <c r="BO20" s="1274"/>
      <c r="BP20" s="1274"/>
      <c r="BQ20" s="1274"/>
      <c r="BR20" s="1274"/>
      <c r="BS20" s="1274"/>
      <c r="BT20" s="1274"/>
      <c r="BU20" s="1274"/>
      <c r="BV20" s="1274"/>
      <c r="BW20" s="1274"/>
      <c r="BX20" s="1274"/>
      <c r="BY20" s="1274"/>
      <c r="BZ20" s="1274"/>
      <c r="CA20" s="1274"/>
      <c r="CB20" s="1274"/>
      <c r="CC20" s="1274"/>
      <c r="CD20" s="1274"/>
      <c r="CE20" s="1274"/>
      <c r="CF20" s="1274"/>
      <c r="CG20" s="1274"/>
      <c r="CH20" s="1274"/>
      <c r="CI20" s="1274"/>
      <c r="CJ20" s="1274"/>
      <c r="CK20" s="1274"/>
      <c r="CL20" s="1274"/>
      <c r="CM20" s="1274"/>
      <c r="CN20" s="1274"/>
      <c r="CO20" s="1274"/>
      <c r="CP20" s="1274"/>
      <c r="CQ20" s="1274"/>
      <c r="CR20" s="1274"/>
      <c r="CS20" s="1274"/>
      <c r="CT20" s="1274"/>
      <c r="CU20" s="1274"/>
      <c r="CV20" s="1274"/>
      <c r="CW20" s="1274"/>
      <c r="CX20" s="1274"/>
      <c r="CY20" s="1274"/>
      <c r="CZ20" s="1274"/>
      <c r="DA20" s="1274"/>
      <c r="DB20" s="1274"/>
      <c r="DC20" s="1274"/>
      <c r="DD20" s="1274"/>
      <c r="DE20" s="1274"/>
      <c r="DF20" s="1274"/>
      <c r="DG20" s="1274"/>
      <c r="DH20" s="1274"/>
      <c r="DI20" s="1274"/>
      <c r="DJ20" s="1274"/>
      <c r="DK20" s="1274"/>
      <c r="DL20" s="1274"/>
      <c r="DM20" s="1274"/>
      <c r="DN20" s="1274"/>
      <c r="DO20" s="1274"/>
      <c r="DP20" s="1274"/>
      <c r="DQ20" s="1274"/>
      <c r="DR20" s="1274"/>
      <c r="DS20" s="1274"/>
      <c r="DT20" s="1274"/>
      <c r="DU20" s="1274"/>
      <c r="DV20" s="1274"/>
      <c r="DW20" s="1274"/>
      <c r="DX20" s="1274"/>
      <c r="DY20" s="1274"/>
      <c r="DZ20" s="1274"/>
      <c r="EA20" s="1274"/>
      <c r="EB20" s="1274"/>
      <c r="EC20" s="1274"/>
      <c r="ED20" s="1274"/>
      <c r="EE20" s="1274"/>
      <c r="EF20" s="1274"/>
      <c r="EG20" s="1274"/>
      <c r="EH20" s="1274"/>
      <c r="EI20" s="1274"/>
      <c r="EJ20" s="1274"/>
      <c r="EK20" s="1274"/>
      <c r="EL20" s="1274"/>
      <c r="EM20" s="1274"/>
      <c r="EN20" s="1274"/>
      <c r="EO20" s="1274"/>
      <c r="EP20" s="1274"/>
      <c r="EQ20" s="1274"/>
      <c r="ER20" s="1274"/>
      <c r="ES20" s="1274"/>
      <c r="ET20" s="1274"/>
      <c r="EU20" s="1274"/>
      <c r="EV20" s="1274"/>
      <c r="EW20" s="1274"/>
      <c r="EX20" s="1274"/>
      <c r="EY20" s="1274"/>
      <c r="EZ20" s="1274"/>
      <c r="FA20" s="1274"/>
      <c r="FB20" s="1274"/>
      <c r="FC20" s="1274"/>
      <c r="FD20" s="1274"/>
      <c r="FE20" s="1274"/>
      <c r="FF20" s="1274"/>
      <c r="FG20" s="1274"/>
      <c r="FH20" s="1274"/>
      <c r="FI20" s="1274"/>
      <c r="FJ20" s="1274"/>
      <c r="FK20" s="1274"/>
      <c r="FL20" s="1274"/>
      <c r="FM20" s="1274"/>
      <c r="FN20" s="1274"/>
      <c r="FO20" s="1274"/>
      <c r="FP20" s="1274"/>
      <c r="FQ20" s="1274"/>
      <c r="FR20" s="1274"/>
      <c r="FS20" s="1274"/>
      <c r="FT20" s="1274"/>
      <c r="FU20" s="1274"/>
      <c r="FV20" s="1274"/>
      <c r="FW20" s="1274"/>
      <c r="FX20" s="1274"/>
      <c r="FY20" s="1274"/>
      <c r="FZ20" s="1274"/>
      <c r="GA20" s="1274"/>
      <c r="GB20" s="1274"/>
      <c r="GC20" s="1274"/>
      <c r="GD20" s="1274"/>
      <c r="GE20" s="1274"/>
      <c r="GF20" s="1274"/>
      <c r="GG20" s="1274"/>
      <c r="GH20" s="1274"/>
      <c r="GI20" s="1274"/>
      <c r="GJ20" s="1274"/>
      <c r="GK20" s="1274"/>
      <c r="GL20" s="1274"/>
      <c r="GM20" s="1274"/>
      <c r="GN20" s="1274"/>
      <c r="GO20" s="1274"/>
      <c r="GP20" s="1274"/>
      <c r="GQ20" s="1274"/>
      <c r="GR20" s="1274"/>
      <c r="GS20" s="1274"/>
      <c r="GT20" s="1274"/>
      <c r="GU20" s="1274"/>
      <c r="GV20" s="1274"/>
      <c r="GW20" s="1274"/>
      <c r="GX20" s="1274"/>
      <c r="GY20" s="1274"/>
      <c r="GZ20" s="1274"/>
      <c r="HA20" s="1274"/>
      <c r="HB20" s="1274"/>
      <c r="HC20" s="1274"/>
      <c r="HD20" s="1274"/>
      <c r="HE20" s="1274"/>
      <c r="HF20" s="1274"/>
      <c r="HG20" s="1274"/>
      <c r="HH20" s="1274"/>
      <c r="HI20" s="1274"/>
      <c r="HJ20" s="1274"/>
      <c r="HK20" s="1274"/>
      <c r="HL20" s="1274"/>
      <c r="HM20" s="1274"/>
      <c r="HN20" s="1274"/>
      <c r="HO20" s="1274"/>
      <c r="HP20" s="1274"/>
      <c r="HQ20" s="1274"/>
      <c r="HR20" s="1274"/>
      <c r="HS20" s="1274"/>
      <c r="HT20" s="1274"/>
      <c r="HU20" s="1274"/>
      <c r="HV20" s="1274"/>
      <c r="HW20" s="1274"/>
      <c r="HX20" s="1274"/>
      <c r="HY20" s="1274"/>
      <c r="HZ20" s="1274"/>
      <c r="IA20" s="1274"/>
      <c r="IB20" s="1274"/>
      <c r="IC20" s="1274"/>
      <c r="ID20" s="1274"/>
    </row>
    <row r="21" spans="1:238" ht="15.75">
      <c r="A21" s="1113" t="s">
        <v>191</v>
      </c>
      <c r="B21" s="1203" t="s">
        <v>79</v>
      </c>
      <c r="C21" s="1145" t="s">
        <v>252</v>
      </c>
      <c r="D21" s="1114"/>
      <c r="E21" s="1114"/>
      <c r="F21" s="1209"/>
      <c r="G21" s="1377">
        <v>4</v>
      </c>
      <c r="H21" s="1146">
        <v>120</v>
      </c>
      <c r="I21" s="1147">
        <v>45</v>
      </c>
      <c r="J21" s="1147">
        <v>18</v>
      </c>
      <c r="K21" s="1145">
        <v>18</v>
      </c>
      <c r="L21" s="1145">
        <v>9</v>
      </c>
      <c r="M21" s="1136">
        <v>75</v>
      </c>
      <c r="N21" s="1358"/>
      <c r="O21" s="1378">
        <v>5</v>
      </c>
      <c r="P21" s="1379"/>
      <c r="Q21" s="1429"/>
      <c r="R21" s="1398"/>
      <c r="S21" s="1430"/>
      <c r="T21" s="1276"/>
      <c r="U21" s="1413" t="s">
        <v>275</v>
      </c>
      <c r="V21" s="1413" t="s">
        <v>274</v>
      </c>
      <c r="W21" s="1413" t="s">
        <v>275</v>
      </c>
      <c r="X21" s="1413" t="s">
        <v>275</v>
      </c>
      <c r="Y21" s="1413" t="s">
        <v>275</v>
      </c>
      <c r="Z21" s="1413" t="s">
        <v>275</v>
      </c>
      <c r="AA21" s="1276"/>
      <c r="AB21" s="1276"/>
      <c r="AC21" s="1276"/>
      <c r="AD21" s="1276"/>
      <c r="AE21" s="1276"/>
      <c r="AF21" s="1276"/>
      <c r="AG21" s="1276"/>
      <c r="AH21" s="1276"/>
      <c r="AI21" s="1276"/>
      <c r="AJ21" s="1276"/>
      <c r="AK21" s="1276"/>
      <c r="AL21" s="1417"/>
      <c r="AM21" s="1276"/>
      <c r="AN21" s="1276"/>
      <c r="AO21" s="1276"/>
      <c r="AP21" s="1276"/>
      <c r="AQ21" s="1276"/>
      <c r="AR21" s="1276"/>
      <c r="AS21" s="1276"/>
      <c r="AT21" s="1276"/>
      <c r="AU21" s="1276"/>
      <c r="AV21" s="1276"/>
      <c r="AW21" s="1276"/>
      <c r="AX21" s="1276"/>
      <c r="AY21" s="1276"/>
      <c r="AZ21" s="1276"/>
      <c r="BA21" s="1276"/>
      <c r="BB21" s="1276"/>
      <c r="BC21" s="1276"/>
      <c r="BD21" s="1276"/>
      <c r="BE21" s="1276"/>
      <c r="BF21" s="1276"/>
      <c r="BG21" s="1276"/>
      <c r="BH21" s="1276"/>
      <c r="BI21" s="1276"/>
      <c r="BJ21" s="1276"/>
      <c r="BK21" s="1276"/>
      <c r="BL21" s="1276"/>
      <c r="BM21" s="1276"/>
      <c r="BN21" s="1276"/>
      <c r="BO21" s="1276"/>
      <c r="BP21" s="1276"/>
      <c r="BQ21" s="1276"/>
      <c r="BR21" s="1276"/>
      <c r="BS21" s="1276"/>
      <c r="BT21" s="1276"/>
      <c r="BU21" s="1276"/>
      <c r="BV21" s="1276"/>
      <c r="BW21" s="1276"/>
      <c r="BX21" s="1276"/>
      <c r="BY21" s="1276"/>
      <c r="BZ21" s="1276"/>
      <c r="CA21" s="1276"/>
      <c r="CB21" s="1276"/>
      <c r="CC21" s="1276"/>
      <c r="CD21" s="1276"/>
      <c r="CE21" s="1276"/>
      <c r="CF21" s="1276"/>
      <c r="CG21" s="1276"/>
      <c r="CH21" s="1276"/>
      <c r="CI21" s="1276"/>
      <c r="CJ21" s="1276"/>
      <c r="CK21" s="1276"/>
      <c r="CL21" s="1276"/>
      <c r="CM21" s="1276"/>
      <c r="CN21" s="1276"/>
      <c r="CO21" s="1276"/>
      <c r="CP21" s="1276"/>
      <c r="CQ21" s="1276"/>
      <c r="CR21" s="1276"/>
      <c r="CS21" s="1276"/>
      <c r="CT21" s="1276"/>
      <c r="CU21" s="1276"/>
      <c r="CV21" s="1276"/>
      <c r="CW21" s="1276"/>
      <c r="CX21" s="1276"/>
      <c r="CY21" s="1276"/>
      <c r="CZ21" s="1276"/>
      <c r="DA21" s="1276"/>
      <c r="DB21" s="1276"/>
      <c r="DC21" s="1276"/>
      <c r="DD21" s="1276"/>
      <c r="DE21" s="1276"/>
      <c r="DF21" s="1276"/>
      <c r="DG21" s="1276"/>
      <c r="DH21" s="1276"/>
      <c r="DI21" s="1276"/>
      <c r="DJ21" s="1276"/>
      <c r="DK21" s="1276"/>
      <c r="DL21" s="1276"/>
      <c r="DM21" s="1276"/>
      <c r="DN21" s="1276"/>
      <c r="DO21" s="1276"/>
      <c r="DP21" s="1276"/>
      <c r="DQ21" s="1276"/>
      <c r="DR21" s="1276"/>
      <c r="DS21" s="1276"/>
      <c r="DT21" s="1276"/>
      <c r="DU21" s="1276"/>
      <c r="DV21" s="1276"/>
      <c r="DW21" s="1276"/>
      <c r="DX21" s="1276"/>
      <c r="DY21" s="1276"/>
      <c r="DZ21" s="1276"/>
      <c r="EA21" s="1276"/>
      <c r="EB21" s="1276"/>
      <c r="EC21" s="1276"/>
      <c r="ED21" s="1276"/>
      <c r="EE21" s="1276"/>
      <c r="EF21" s="1276"/>
      <c r="EG21" s="1276"/>
      <c r="EH21" s="1276"/>
      <c r="EI21" s="1276"/>
      <c r="EJ21" s="1276"/>
      <c r="EK21" s="1276"/>
      <c r="EL21" s="1276"/>
      <c r="EM21" s="1276"/>
      <c r="EN21" s="1276"/>
      <c r="EO21" s="1276"/>
      <c r="EP21" s="1276"/>
      <c r="EQ21" s="1276"/>
      <c r="ER21" s="1276"/>
      <c r="ES21" s="1276"/>
      <c r="ET21" s="1276"/>
      <c r="EU21" s="1276"/>
      <c r="EV21" s="1276"/>
      <c r="EW21" s="1276"/>
      <c r="EX21" s="1276"/>
      <c r="EY21" s="1276"/>
      <c r="EZ21" s="1276"/>
      <c r="FA21" s="1276"/>
      <c r="FB21" s="1276"/>
      <c r="FC21" s="1276"/>
      <c r="FD21" s="1276"/>
      <c r="FE21" s="1276"/>
      <c r="FF21" s="1276"/>
      <c r="FG21" s="1276"/>
      <c r="FH21" s="1276"/>
      <c r="FI21" s="1276"/>
      <c r="FJ21" s="1276"/>
      <c r="FK21" s="1276"/>
      <c r="FL21" s="1276"/>
      <c r="FM21" s="1276"/>
      <c r="FN21" s="1276"/>
      <c r="FO21" s="1276"/>
      <c r="FP21" s="1276"/>
      <c r="FQ21" s="1276"/>
      <c r="FR21" s="1276"/>
      <c r="FS21" s="1276"/>
      <c r="FT21" s="1276"/>
      <c r="FU21" s="1276"/>
      <c r="FV21" s="1276"/>
      <c r="FW21" s="1276"/>
      <c r="FX21" s="1276"/>
      <c r="FY21" s="1276"/>
      <c r="FZ21" s="1276"/>
      <c r="GA21" s="1276"/>
      <c r="GB21" s="1276"/>
      <c r="GC21" s="1276"/>
      <c r="GD21" s="1276"/>
      <c r="GE21" s="1276"/>
      <c r="GF21" s="1276"/>
      <c r="GG21" s="1276"/>
      <c r="GH21" s="1276"/>
      <c r="GI21" s="1276"/>
      <c r="GJ21" s="1276"/>
      <c r="GK21" s="1276"/>
      <c r="GL21" s="1276"/>
      <c r="GM21" s="1276"/>
      <c r="GN21" s="1276"/>
      <c r="GO21" s="1276"/>
      <c r="GP21" s="1276"/>
      <c r="GQ21" s="1276"/>
      <c r="GR21" s="1276"/>
      <c r="GS21" s="1276"/>
      <c r="GT21" s="1276"/>
      <c r="GU21" s="1276"/>
      <c r="GV21" s="1276"/>
      <c r="GW21" s="1276"/>
      <c r="GX21" s="1276"/>
      <c r="GY21" s="1276"/>
      <c r="GZ21" s="1276"/>
      <c r="HA21" s="1276"/>
      <c r="HB21" s="1276"/>
      <c r="HC21" s="1276"/>
      <c r="HD21" s="1276"/>
      <c r="HE21" s="1276"/>
      <c r="HF21" s="1276"/>
      <c r="HG21" s="1276"/>
      <c r="HH21" s="1276"/>
      <c r="HI21" s="1276"/>
      <c r="HJ21" s="1276"/>
      <c r="HK21" s="1276"/>
      <c r="HL21" s="1276"/>
      <c r="HM21" s="1276"/>
      <c r="HN21" s="1276"/>
      <c r="HO21" s="1276"/>
      <c r="HP21" s="1276"/>
      <c r="HQ21" s="1276"/>
      <c r="HR21" s="1276"/>
      <c r="HS21" s="1276"/>
      <c r="HT21" s="1276"/>
      <c r="HU21" s="1276"/>
      <c r="HV21" s="1276"/>
      <c r="HW21" s="1276"/>
      <c r="HX21" s="1276"/>
      <c r="HY21" s="1276"/>
      <c r="HZ21" s="1276"/>
      <c r="IA21" s="1276"/>
      <c r="IB21" s="1276"/>
      <c r="IC21" s="1276"/>
      <c r="ID21" s="1276"/>
    </row>
    <row r="22" spans="1:39" s="1425" customFormat="1" ht="15.75">
      <c r="A22" s="1431"/>
      <c r="B22" s="1425" t="s">
        <v>61</v>
      </c>
      <c r="C22" s="1432">
        <v>3</v>
      </c>
      <c r="D22" s="1433">
        <v>3</v>
      </c>
      <c r="E22" s="1433"/>
      <c r="F22" s="1432"/>
      <c r="G22" s="1432"/>
      <c r="H22" s="1432"/>
      <c r="O22" s="1425">
        <f>SUM(O8:O21)</f>
        <v>26</v>
      </c>
      <c r="AK22" s="1559"/>
      <c r="AM22" s="1560"/>
    </row>
    <row r="23" spans="39:44" ht="15.75">
      <c r="AM23" s="1558"/>
      <c r="AN23" s="1558"/>
      <c r="AO23" s="1558"/>
      <c r="AP23" s="1558"/>
      <c r="AQ23" s="1558"/>
      <c r="AR23" s="1558"/>
    </row>
  </sheetData>
  <sheetProtection selectLockedCells="1" selectUnlockedCells="1"/>
  <mergeCells count="25"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L2:AL7"/>
    <mergeCell ref="W3:Y4"/>
    <mergeCell ref="I4:I7"/>
    <mergeCell ref="J4:J7"/>
    <mergeCell ref="K4:K7"/>
    <mergeCell ref="L4:L7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2"/>
  <sheetViews>
    <sheetView view="pageBreakPreview" zoomScale="60" zoomScaleNormal="50" zoomScalePageLayoutView="0" workbookViewId="0" topLeftCell="A1">
      <selection activeCell="A2" sqref="A2:A7"/>
    </sheetView>
  </sheetViews>
  <sheetFormatPr defaultColWidth="9.00390625" defaultRowHeight="12.75"/>
  <cols>
    <col min="1" max="1" width="13.75390625" style="25" customWidth="1"/>
    <col min="2" max="2" width="75.25390625" style="26" customWidth="1"/>
    <col min="3" max="3" width="5.875" style="27" customWidth="1"/>
    <col min="4" max="4" width="9.75390625" style="28" customWidth="1"/>
    <col min="5" max="5" width="5.25390625" style="28" customWidth="1"/>
    <col min="6" max="6" width="5.125" style="27" customWidth="1"/>
    <col min="7" max="7" width="11.00390625" style="27" hidden="1" customWidth="1"/>
    <col min="8" max="8" width="10.125" style="27" hidden="1" customWidth="1"/>
    <col min="9" max="9" width="9.00390625" style="26" customWidth="1"/>
    <col min="10" max="10" width="8.25390625" style="26" customWidth="1"/>
    <col min="11" max="13" width="7.375" style="26" customWidth="1"/>
    <col min="14" max="14" width="7.125" style="26" hidden="1" customWidth="1"/>
    <col min="15" max="15" width="7.625" style="26" hidden="1" customWidth="1"/>
    <col min="16" max="16" width="17.875" style="26" customWidth="1"/>
    <col min="17" max="17" width="9.25390625" style="26" hidden="1" customWidth="1"/>
    <col min="18" max="18" width="7.75390625" style="26" hidden="1" customWidth="1"/>
    <col min="19" max="19" width="7.875" style="26" hidden="1" customWidth="1"/>
    <col min="20" max="25" width="0" style="26" hidden="1" customWidth="1"/>
    <col min="26" max="26" width="7.125" style="26" hidden="1" customWidth="1"/>
    <col min="27" max="37" width="0" style="26" hidden="1" customWidth="1"/>
    <col min="38" max="38" width="40.75390625" style="26" customWidth="1"/>
    <col min="39" max="44" width="9.125" style="1425" customWidth="1"/>
    <col min="45" max="16384" width="9.125" style="26" customWidth="1"/>
  </cols>
  <sheetData>
    <row r="1" spans="1:44" s="913" customFormat="1" ht="18.75">
      <c r="A1" s="1905" t="s">
        <v>279</v>
      </c>
      <c r="B1" s="1906"/>
      <c r="C1" s="1906"/>
      <c r="D1" s="1906"/>
      <c r="E1" s="1906"/>
      <c r="F1" s="1906"/>
      <c r="G1" s="1906"/>
      <c r="H1" s="1906"/>
      <c r="I1" s="1906"/>
      <c r="J1" s="1906"/>
      <c r="K1" s="1906"/>
      <c r="L1" s="1906"/>
      <c r="M1" s="1906"/>
      <c r="N1" s="1907"/>
      <c r="O1" s="1907"/>
      <c r="P1" s="1907"/>
      <c r="Q1" s="1907"/>
      <c r="R1" s="1907"/>
      <c r="S1" s="1907"/>
      <c r="T1" s="1907"/>
      <c r="U1" s="1907"/>
      <c r="V1" s="1907"/>
      <c r="W1" s="1907"/>
      <c r="X1" s="1907"/>
      <c r="Y1" s="1908"/>
      <c r="AM1" s="1414"/>
      <c r="AN1" s="1414"/>
      <c r="AO1" s="1414"/>
      <c r="AP1" s="1414"/>
      <c r="AQ1" s="1414"/>
      <c r="AR1" s="1414"/>
    </row>
    <row r="2" spans="1:44" s="913" customFormat="1" ht="39.75" customHeight="1">
      <c r="A2" s="1909" t="s">
        <v>49</v>
      </c>
      <c r="B2" s="1902" t="s">
        <v>50</v>
      </c>
      <c r="C2" s="1910" t="s">
        <v>251</v>
      </c>
      <c r="D2" s="1911"/>
      <c r="E2" s="1911"/>
      <c r="F2" s="1911"/>
      <c r="G2" s="1903" t="s">
        <v>51</v>
      </c>
      <c r="H2" s="1912" t="s">
        <v>52</v>
      </c>
      <c r="I2" s="1912"/>
      <c r="J2" s="1912"/>
      <c r="K2" s="1912"/>
      <c r="L2" s="1912"/>
      <c r="M2" s="1561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1912"/>
      <c r="Y2" s="1912"/>
      <c r="Z2" s="1414"/>
      <c r="AA2" s="1414"/>
      <c r="AB2" s="1414"/>
      <c r="AC2" s="1414"/>
      <c r="AD2" s="1414"/>
      <c r="AE2" s="1414"/>
      <c r="AF2" s="1414"/>
      <c r="AG2" s="1414"/>
      <c r="AH2" s="1414"/>
      <c r="AI2" s="1414"/>
      <c r="AJ2" s="1414"/>
      <c r="AK2" s="1414"/>
      <c r="AL2" s="1901" t="s">
        <v>276</v>
      </c>
      <c r="AM2" s="1427"/>
      <c r="AN2" s="1414"/>
      <c r="AO2" s="1414"/>
      <c r="AP2" s="1414"/>
      <c r="AQ2" s="1414"/>
      <c r="AR2" s="1414"/>
    </row>
    <row r="3" spans="1:44" s="913" customFormat="1" ht="12.75" customHeight="1">
      <c r="A3" s="1909"/>
      <c r="B3" s="1902"/>
      <c r="C3" s="1913" t="s">
        <v>118</v>
      </c>
      <c r="D3" s="1913" t="s">
        <v>119</v>
      </c>
      <c r="E3" s="1912" t="s">
        <v>120</v>
      </c>
      <c r="F3" s="1911"/>
      <c r="G3" s="1904"/>
      <c r="H3" s="1903" t="s">
        <v>54</v>
      </c>
      <c r="I3" s="1902" t="s">
        <v>55</v>
      </c>
      <c r="J3" s="1902"/>
      <c r="K3" s="1902"/>
      <c r="L3" s="1902"/>
      <c r="M3" s="1903" t="s">
        <v>56</v>
      </c>
      <c r="N3" s="1902" t="s">
        <v>57</v>
      </c>
      <c r="O3" s="1902"/>
      <c r="P3" s="1902"/>
      <c r="Q3" s="1902" t="s">
        <v>58</v>
      </c>
      <c r="R3" s="1902"/>
      <c r="S3" s="1902"/>
      <c r="T3" s="1902" t="s">
        <v>59</v>
      </c>
      <c r="U3" s="1902"/>
      <c r="V3" s="1902"/>
      <c r="W3" s="1902" t="s">
        <v>60</v>
      </c>
      <c r="X3" s="1902"/>
      <c r="Y3" s="1902"/>
      <c r="Z3" s="1414"/>
      <c r="AA3" s="1414"/>
      <c r="AB3" s="1414"/>
      <c r="AC3" s="1414"/>
      <c r="AD3" s="1414"/>
      <c r="AE3" s="1414"/>
      <c r="AF3" s="1414"/>
      <c r="AG3" s="1414"/>
      <c r="AH3" s="1414"/>
      <c r="AI3" s="1414"/>
      <c r="AJ3" s="1414"/>
      <c r="AK3" s="1414"/>
      <c r="AL3" s="1901"/>
      <c r="AM3" s="1427"/>
      <c r="AN3" s="1414"/>
      <c r="AO3" s="1414"/>
      <c r="AP3" s="1414"/>
      <c r="AQ3" s="1414"/>
      <c r="AR3" s="1414"/>
    </row>
    <row r="4" spans="1:44" s="913" customFormat="1" ht="32.25" customHeight="1">
      <c r="A4" s="1909"/>
      <c r="B4" s="1902"/>
      <c r="C4" s="1904"/>
      <c r="D4" s="1904"/>
      <c r="E4" s="1911"/>
      <c r="F4" s="1911"/>
      <c r="G4" s="1904"/>
      <c r="H4" s="1903"/>
      <c r="I4" s="1903" t="s">
        <v>61</v>
      </c>
      <c r="J4" s="1903" t="s">
        <v>62</v>
      </c>
      <c r="K4" s="1903" t="s">
        <v>63</v>
      </c>
      <c r="L4" s="1903" t="s">
        <v>64</v>
      </c>
      <c r="M4" s="1903"/>
      <c r="N4" s="1902"/>
      <c r="O4" s="1902"/>
      <c r="P4" s="1902"/>
      <c r="Q4" s="1902"/>
      <c r="R4" s="1902"/>
      <c r="S4" s="1902"/>
      <c r="T4" s="1902"/>
      <c r="U4" s="1902"/>
      <c r="V4" s="1902"/>
      <c r="W4" s="1902"/>
      <c r="X4" s="1902"/>
      <c r="Y4" s="1902"/>
      <c r="Z4" s="1414"/>
      <c r="AA4" s="1414"/>
      <c r="AB4" s="1414"/>
      <c r="AC4" s="1414"/>
      <c r="AD4" s="1414"/>
      <c r="AE4" s="1414"/>
      <c r="AF4" s="1414"/>
      <c r="AG4" s="1414"/>
      <c r="AH4" s="1414"/>
      <c r="AI4" s="1414"/>
      <c r="AJ4" s="1414"/>
      <c r="AK4" s="1414"/>
      <c r="AL4" s="1901"/>
      <c r="AM4" s="1427"/>
      <c r="AN4" s="1414"/>
      <c r="AO4" s="1414"/>
      <c r="AP4" s="1414"/>
      <c r="AQ4" s="1414"/>
      <c r="AR4" s="1414"/>
    </row>
    <row r="5" spans="1:44" s="913" customFormat="1" ht="18.75">
      <c r="A5" s="1909"/>
      <c r="B5" s="1902"/>
      <c r="C5" s="1904"/>
      <c r="D5" s="1904"/>
      <c r="E5" s="1903" t="s">
        <v>121</v>
      </c>
      <c r="F5" s="1903" t="s">
        <v>122</v>
      </c>
      <c r="G5" s="1904"/>
      <c r="H5" s="1903"/>
      <c r="I5" s="1903"/>
      <c r="J5" s="1903"/>
      <c r="K5" s="1903"/>
      <c r="L5" s="1903"/>
      <c r="M5" s="1903"/>
      <c r="N5" s="1415">
        <v>1</v>
      </c>
      <c r="O5" s="1415" t="s">
        <v>252</v>
      </c>
      <c r="P5" s="1415" t="s">
        <v>253</v>
      </c>
      <c r="Q5" s="1415">
        <v>3</v>
      </c>
      <c r="R5" s="1415" t="s">
        <v>254</v>
      </c>
      <c r="S5" s="1415" t="s">
        <v>255</v>
      </c>
      <c r="T5" s="1415">
        <v>7</v>
      </c>
      <c r="U5" s="1415">
        <v>8</v>
      </c>
      <c r="V5" s="1415">
        <v>9</v>
      </c>
      <c r="W5" s="1415">
        <v>10</v>
      </c>
      <c r="X5" s="1415">
        <v>11</v>
      </c>
      <c r="Y5" s="1415">
        <v>12</v>
      </c>
      <c r="Z5" s="1414"/>
      <c r="AA5" s="1414"/>
      <c r="AB5" s="1414"/>
      <c r="AC5" s="1414"/>
      <c r="AD5" s="1414"/>
      <c r="AE5" s="1414"/>
      <c r="AF5" s="1414"/>
      <c r="AG5" s="1414"/>
      <c r="AH5" s="1414"/>
      <c r="AI5" s="1414"/>
      <c r="AJ5" s="1414"/>
      <c r="AK5" s="1414"/>
      <c r="AL5" s="1901"/>
      <c r="AM5" s="1428">
        <v>1</v>
      </c>
      <c r="AN5" s="1415" t="s">
        <v>252</v>
      </c>
      <c r="AO5" s="1415" t="s">
        <v>253</v>
      </c>
      <c r="AP5" s="1415">
        <v>3</v>
      </c>
      <c r="AQ5" s="1415" t="s">
        <v>254</v>
      </c>
      <c r="AR5" s="1415" t="s">
        <v>255</v>
      </c>
    </row>
    <row r="6" spans="1:44" s="913" customFormat="1" ht="18.75">
      <c r="A6" s="1909"/>
      <c r="B6" s="1902"/>
      <c r="C6" s="1904"/>
      <c r="D6" s="1904"/>
      <c r="E6" s="1904"/>
      <c r="F6" s="1903"/>
      <c r="G6" s="1904"/>
      <c r="H6" s="1903"/>
      <c r="I6" s="1903"/>
      <c r="J6" s="1903"/>
      <c r="K6" s="1903"/>
      <c r="L6" s="1903"/>
      <c r="M6" s="1903"/>
      <c r="N6" s="1902"/>
      <c r="O6" s="1902"/>
      <c r="P6" s="1902"/>
      <c r="Q6" s="1902"/>
      <c r="R6" s="1902"/>
      <c r="S6" s="1902"/>
      <c r="T6" s="1902"/>
      <c r="U6" s="1902"/>
      <c r="V6" s="1902"/>
      <c r="W6" s="1902"/>
      <c r="X6" s="1902"/>
      <c r="Y6" s="1902"/>
      <c r="Z6" s="1414"/>
      <c r="AA6" s="1414"/>
      <c r="AB6" s="1414"/>
      <c r="AC6" s="1414"/>
      <c r="AD6" s="1414"/>
      <c r="AE6" s="1414"/>
      <c r="AF6" s="1414"/>
      <c r="AG6" s="1414"/>
      <c r="AH6" s="1414"/>
      <c r="AI6" s="1414"/>
      <c r="AJ6" s="1414"/>
      <c r="AK6" s="1414"/>
      <c r="AL6" s="1901"/>
      <c r="AM6" s="1427"/>
      <c r="AN6" s="1414"/>
      <c r="AO6" s="1414"/>
      <c r="AP6" s="1414"/>
      <c r="AQ6" s="1414"/>
      <c r="AR6" s="1414"/>
    </row>
    <row r="7" spans="1:44" s="913" customFormat="1" ht="18.75">
      <c r="A7" s="1909"/>
      <c r="B7" s="1902"/>
      <c r="C7" s="1904"/>
      <c r="D7" s="1904"/>
      <c r="E7" s="1904"/>
      <c r="F7" s="1903"/>
      <c r="G7" s="1904"/>
      <c r="H7" s="1903"/>
      <c r="I7" s="1903"/>
      <c r="J7" s="1903"/>
      <c r="K7" s="1903"/>
      <c r="L7" s="1903"/>
      <c r="M7" s="1903"/>
      <c r="N7" s="1415">
        <v>15</v>
      </c>
      <c r="O7" s="1415">
        <v>9</v>
      </c>
      <c r="P7" s="1415"/>
      <c r="Q7" s="1415">
        <v>15</v>
      </c>
      <c r="R7" s="1415">
        <v>9</v>
      </c>
      <c r="S7" s="1415">
        <v>8</v>
      </c>
      <c r="T7" s="1415">
        <v>15</v>
      </c>
      <c r="U7" s="1415">
        <v>9</v>
      </c>
      <c r="V7" s="1415">
        <v>9</v>
      </c>
      <c r="W7" s="1415">
        <v>15</v>
      </c>
      <c r="X7" s="1415">
        <v>9</v>
      </c>
      <c r="Y7" s="1415">
        <v>8</v>
      </c>
      <c r="Z7" s="1414"/>
      <c r="AA7" s="1414"/>
      <c r="AB7" s="1414"/>
      <c r="AC7" s="1414"/>
      <c r="AD7" s="1414"/>
      <c r="AE7" s="1414"/>
      <c r="AF7" s="1414"/>
      <c r="AG7" s="1414"/>
      <c r="AH7" s="1414"/>
      <c r="AI7" s="1414"/>
      <c r="AJ7" s="1414"/>
      <c r="AK7" s="1414"/>
      <c r="AL7" s="1901"/>
      <c r="AM7" s="1427"/>
      <c r="AN7" s="1414"/>
      <c r="AO7" s="1414"/>
      <c r="AP7" s="1414"/>
      <c r="AQ7" s="1414"/>
      <c r="AR7" s="1414"/>
    </row>
    <row r="8" spans="1:238" s="1442" customFormat="1" ht="18.75">
      <c r="A8" s="992" t="s">
        <v>123</v>
      </c>
      <c r="B8" s="1562" t="s">
        <v>215</v>
      </c>
      <c r="C8" s="998" t="s">
        <v>66</v>
      </c>
      <c r="D8" s="1563"/>
      <c r="E8" s="992"/>
      <c r="F8" s="1561"/>
      <c r="G8" s="1564">
        <v>6.5</v>
      </c>
      <c r="H8" s="1466">
        <v>195</v>
      </c>
      <c r="I8" s="998"/>
      <c r="J8" s="998"/>
      <c r="K8" s="998"/>
      <c r="L8" s="998"/>
      <c r="M8" s="998"/>
      <c r="N8" s="998"/>
      <c r="O8" s="998"/>
      <c r="P8" s="998"/>
      <c r="Q8" s="1441"/>
      <c r="R8" s="1441"/>
      <c r="S8" s="1441"/>
      <c r="T8" s="1441"/>
      <c r="U8" s="1441" t="s">
        <v>274</v>
      </c>
      <c r="V8" s="1441" t="s">
        <v>274</v>
      </c>
      <c r="W8" s="1441" t="s">
        <v>274</v>
      </c>
      <c r="X8" s="1441" t="s">
        <v>274</v>
      </c>
      <c r="Y8" s="1441" t="s">
        <v>274</v>
      </c>
      <c r="Z8" s="1441" t="s">
        <v>274</v>
      </c>
      <c r="AA8" s="1441"/>
      <c r="AB8" s="1441"/>
      <c r="AC8" s="1441"/>
      <c r="AD8" s="1441"/>
      <c r="AE8" s="1441"/>
      <c r="AF8" s="1441"/>
      <c r="AG8" s="1441"/>
      <c r="AH8" s="1441"/>
      <c r="AI8" s="1441"/>
      <c r="AJ8" s="1441"/>
      <c r="AK8" s="1441"/>
      <c r="AL8" s="1441"/>
      <c r="AM8" s="1440"/>
      <c r="AN8" s="1440"/>
      <c r="AO8" s="1440"/>
      <c r="AP8" s="1440"/>
      <c r="AQ8" s="1440"/>
      <c r="AR8" s="1440"/>
      <c r="AS8" s="1440"/>
      <c r="AT8" s="1440"/>
      <c r="AU8" s="1440"/>
      <c r="AV8" s="1440"/>
      <c r="AW8" s="1440"/>
      <c r="AX8" s="1440"/>
      <c r="AY8" s="1440"/>
      <c r="AZ8" s="1440"/>
      <c r="BA8" s="1440"/>
      <c r="BB8" s="1440"/>
      <c r="BC8" s="1440"/>
      <c r="BD8" s="1440"/>
      <c r="BE8" s="1440"/>
      <c r="BF8" s="1440"/>
      <c r="BG8" s="1440"/>
      <c r="BH8" s="1440"/>
      <c r="BI8" s="1440"/>
      <c r="BJ8" s="1440"/>
      <c r="BK8" s="1440"/>
      <c r="BL8" s="1440"/>
      <c r="BM8" s="1440"/>
      <c r="BN8" s="1440"/>
      <c r="BO8" s="1440"/>
      <c r="BP8" s="1440"/>
      <c r="BQ8" s="1440"/>
      <c r="BR8" s="1440"/>
      <c r="BS8" s="1440"/>
      <c r="BT8" s="1440"/>
      <c r="BU8" s="1440"/>
      <c r="BV8" s="1440"/>
      <c r="BW8" s="1440"/>
      <c r="BX8" s="1440"/>
      <c r="BY8" s="1440"/>
      <c r="BZ8" s="1440"/>
      <c r="CA8" s="1440"/>
      <c r="CB8" s="1440"/>
      <c r="CC8" s="1440"/>
      <c r="CD8" s="1440"/>
      <c r="CE8" s="1440"/>
      <c r="CF8" s="1440"/>
      <c r="CG8" s="1440"/>
      <c r="CH8" s="1440"/>
      <c r="CI8" s="1440"/>
      <c r="CJ8" s="1440"/>
      <c r="CK8" s="1440"/>
      <c r="CL8" s="1440"/>
      <c r="CM8" s="1440"/>
      <c r="CN8" s="1440"/>
      <c r="CO8" s="1440"/>
      <c r="CP8" s="1440"/>
      <c r="CQ8" s="1440"/>
      <c r="CR8" s="1440"/>
      <c r="CS8" s="1440"/>
      <c r="CT8" s="1440"/>
      <c r="CU8" s="1440"/>
      <c r="CV8" s="1440"/>
      <c r="CW8" s="1440"/>
      <c r="CX8" s="1440"/>
      <c r="CY8" s="1440"/>
      <c r="CZ8" s="1440"/>
      <c r="DA8" s="1440"/>
      <c r="DB8" s="1440"/>
      <c r="DC8" s="1440"/>
      <c r="DD8" s="1440"/>
      <c r="DE8" s="1440"/>
      <c r="DF8" s="1440"/>
      <c r="DG8" s="1440"/>
      <c r="DH8" s="1440"/>
      <c r="DI8" s="1440"/>
      <c r="DJ8" s="1440"/>
      <c r="DK8" s="1440"/>
      <c r="DL8" s="1440"/>
      <c r="DM8" s="1440"/>
      <c r="DN8" s="1440"/>
      <c r="DO8" s="1440"/>
      <c r="DP8" s="1440"/>
      <c r="DQ8" s="1440"/>
      <c r="DR8" s="1440"/>
      <c r="DS8" s="1440"/>
      <c r="DT8" s="1440"/>
      <c r="DU8" s="1440"/>
      <c r="DV8" s="1440"/>
      <c r="DW8" s="1440"/>
      <c r="DX8" s="1440"/>
      <c r="DY8" s="1440"/>
      <c r="DZ8" s="1440"/>
      <c r="EA8" s="1440"/>
      <c r="EB8" s="1440"/>
      <c r="EC8" s="1440"/>
      <c r="ED8" s="1440"/>
      <c r="EE8" s="1440"/>
      <c r="EF8" s="1440"/>
      <c r="EG8" s="1440"/>
      <c r="EH8" s="1440"/>
      <c r="EI8" s="1440"/>
      <c r="EJ8" s="1440"/>
      <c r="EK8" s="1440"/>
      <c r="EL8" s="1440"/>
      <c r="EM8" s="1440"/>
      <c r="EN8" s="1440"/>
      <c r="EO8" s="1440"/>
      <c r="EP8" s="1440"/>
      <c r="EQ8" s="1440"/>
      <c r="ER8" s="1440"/>
      <c r="ES8" s="1440"/>
      <c r="ET8" s="1440"/>
      <c r="EU8" s="1440"/>
      <c r="EV8" s="1440"/>
      <c r="EW8" s="1440"/>
      <c r="EX8" s="1440"/>
      <c r="EY8" s="1440"/>
      <c r="EZ8" s="1440"/>
      <c r="FA8" s="1440"/>
      <c r="FB8" s="1440"/>
      <c r="FC8" s="1440"/>
      <c r="FD8" s="1440"/>
      <c r="FE8" s="1440"/>
      <c r="FF8" s="1440"/>
      <c r="FG8" s="1440"/>
      <c r="FH8" s="1440"/>
      <c r="FI8" s="1440"/>
      <c r="FJ8" s="1440"/>
      <c r="FK8" s="1440"/>
      <c r="FL8" s="1440"/>
      <c r="FM8" s="1440"/>
      <c r="FN8" s="1440"/>
      <c r="FO8" s="1440"/>
      <c r="FP8" s="1440"/>
      <c r="FQ8" s="1440"/>
      <c r="FR8" s="1440"/>
      <c r="FS8" s="1440"/>
      <c r="FT8" s="1440"/>
      <c r="FU8" s="1440"/>
      <c r="FV8" s="1440"/>
      <c r="FW8" s="1440"/>
      <c r="FX8" s="1440"/>
      <c r="FY8" s="1440"/>
      <c r="FZ8" s="1440"/>
      <c r="GA8" s="1440"/>
      <c r="GB8" s="1440"/>
      <c r="GC8" s="1440"/>
      <c r="GD8" s="1440"/>
      <c r="GE8" s="1440"/>
      <c r="GF8" s="1440"/>
      <c r="GG8" s="1440"/>
      <c r="GH8" s="1440"/>
      <c r="GI8" s="1440"/>
      <c r="GJ8" s="1440"/>
      <c r="GK8" s="1440"/>
      <c r="GL8" s="1440"/>
      <c r="GM8" s="1440"/>
      <c r="GN8" s="1440"/>
      <c r="GO8" s="1440"/>
      <c r="GP8" s="1440"/>
      <c r="GQ8" s="1440"/>
      <c r="GR8" s="1440"/>
      <c r="GS8" s="1440"/>
      <c r="GT8" s="1440"/>
      <c r="GU8" s="1440"/>
      <c r="GV8" s="1440"/>
      <c r="GW8" s="1440"/>
      <c r="GX8" s="1440"/>
      <c r="GY8" s="1440"/>
      <c r="GZ8" s="1440"/>
      <c r="HA8" s="1440"/>
      <c r="HB8" s="1440"/>
      <c r="HC8" s="1440"/>
      <c r="HD8" s="1440"/>
      <c r="HE8" s="1440"/>
      <c r="HF8" s="1440"/>
      <c r="HG8" s="1440"/>
      <c r="HH8" s="1440"/>
      <c r="HI8" s="1440"/>
      <c r="HJ8" s="1440"/>
      <c r="HK8" s="1440"/>
      <c r="HL8" s="1440"/>
      <c r="HM8" s="1440"/>
      <c r="HN8" s="1440"/>
      <c r="HO8" s="1440"/>
      <c r="HP8" s="1440"/>
      <c r="HQ8" s="1440"/>
      <c r="HR8" s="1440"/>
      <c r="HS8" s="1440"/>
      <c r="HT8" s="1440"/>
      <c r="HU8" s="1440"/>
      <c r="HV8" s="1440"/>
      <c r="HW8" s="1440"/>
      <c r="HX8" s="1440"/>
      <c r="HY8" s="1440"/>
      <c r="HZ8" s="1440"/>
      <c r="IA8" s="1440"/>
      <c r="IB8" s="1440"/>
      <c r="IC8" s="1440"/>
      <c r="ID8" s="1440"/>
    </row>
    <row r="9" spans="1:238" s="1442" customFormat="1" ht="18.75">
      <c r="A9" s="992"/>
      <c r="B9" s="1565" t="s">
        <v>72</v>
      </c>
      <c r="C9" s="998"/>
      <c r="D9" s="1563"/>
      <c r="E9" s="992"/>
      <c r="F9" s="1561"/>
      <c r="G9" s="1564"/>
      <c r="H9" s="1466"/>
      <c r="I9" s="1466"/>
      <c r="J9" s="1466"/>
      <c r="K9" s="1466"/>
      <c r="L9" s="1466"/>
      <c r="M9" s="1470"/>
      <c r="N9" s="1450" t="s">
        <v>73</v>
      </c>
      <c r="O9" s="1450" t="s">
        <v>73</v>
      </c>
      <c r="P9" s="1450" t="s">
        <v>73</v>
      </c>
      <c r="Q9" s="1450" t="s">
        <v>73</v>
      </c>
      <c r="R9" s="1450" t="s">
        <v>73</v>
      </c>
      <c r="S9" s="1441"/>
      <c r="T9" s="1441"/>
      <c r="U9" s="1441" t="s">
        <v>274</v>
      </c>
      <c r="V9" s="1441" t="s">
        <v>274</v>
      </c>
      <c r="W9" s="1441" t="s">
        <v>274</v>
      </c>
      <c r="X9" s="1441" t="s">
        <v>274</v>
      </c>
      <c r="Y9" s="1441" t="s">
        <v>274</v>
      </c>
      <c r="Z9" s="1441" t="s">
        <v>275</v>
      </c>
      <c r="AA9" s="1441"/>
      <c r="AB9" s="1441"/>
      <c r="AC9" s="1441"/>
      <c r="AD9" s="1441"/>
      <c r="AE9" s="1441"/>
      <c r="AF9" s="1441"/>
      <c r="AG9" s="1441"/>
      <c r="AH9" s="1441"/>
      <c r="AI9" s="1441"/>
      <c r="AJ9" s="1441"/>
      <c r="AK9" s="1441"/>
      <c r="AL9" s="1441"/>
      <c r="AM9" s="1440"/>
      <c r="AN9" s="1440"/>
      <c r="AO9" s="1440"/>
      <c r="AP9" s="1440"/>
      <c r="AQ9" s="1440"/>
      <c r="AR9" s="1440"/>
      <c r="AS9" s="1440"/>
      <c r="AT9" s="1440"/>
      <c r="AU9" s="1440"/>
      <c r="AV9" s="1440"/>
      <c r="AW9" s="1440"/>
      <c r="AX9" s="1440"/>
      <c r="AY9" s="1440"/>
      <c r="AZ9" s="1440"/>
      <c r="BA9" s="1440"/>
      <c r="BB9" s="1440"/>
      <c r="BC9" s="1440"/>
      <c r="BD9" s="1440"/>
      <c r="BE9" s="1440"/>
      <c r="BF9" s="1440"/>
      <c r="BG9" s="1440"/>
      <c r="BH9" s="1440"/>
      <c r="BI9" s="1440"/>
      <c r="BJ9" s="1440"/>
      <c r="BK9" s="1440"/>
      <c r="BL9" s="1440"/>
      <c r="BM9" s="1440"/>
      <c r="BN9" s="1440"/>
      <c r="BO9" s="1440"/>
      <c r="BP9" s="1440"/>
      <c r="BQ9" s="1440"/>
      <c r="BR9" s="1440"/>
      <c r="BS9" s="1440"/>
      <c r="BT9" s="1440"/>
      <c r="BU9" s="1440"/>
      <c r="BV9" s="1440"/>
      <c r="BW9" s="1440"/>
      <c r="BX9" s="1440"/>
      <c r="BY9" s="1440"/>
      <c r="BZ9" s="1440"/>
      <c r="CA9" s="1440"/>
      <c r="CB9" s="1440"/>
      <c r="CC9" s="1440"/>
      <c r="CD9" s="1440"/>
      <c r="CE9" s="1440"/>
      <c r="CF9" s="1440"/>
      <c r="CG9" s="1440"/>
      <c r="CH9" s="1440"/>
      <c r="CI9" s="1440"/>
      <c r="CJ9" s="1440"/>
      <c r="CK9" s="1440"/>
      <c r="CL9" s="1440"/>
      <c r="CM9" s="1440"/>
      <c r="CN9" s="1440"/>
      <c r="CO9" s="1440"/>
      <c r="CP9" s="1440"/>
      <c r="CQ9" s="1440"/>
      <c r="CR9" s="1440"/>
      <c r="CS9" s="1440"/>
      <c r="CT9" s="1440"/>
      <c r="CU9" s="1440"/>
      <c r="CV9" s="1440"/>
      <c r="CW9" s="1440"/>
      <c r="CX9" s="1440"/>
      <c r="CY9" s="1440"/>
      <c r="CZ9" s="1440"/>
      <c r="DA9" s="1440"/>
      <c r="DB9" s="1440"/>
      <c r="DC9" s="1440"/>
      <c r="DD9" s="1440"/>
      <c r="DE9" s="1440"/>
      <c r="DF9" s="1440"/>
      <c r="DG9" s="1440"/>
      <c r="DH9" s="1440"/>
      <c r="DI9" s="1440"/>
      <c r="DJ9" s="1440"/>
      <c r="DK9" s="1440"/>
      <c r="DL9" s="1440"/>
      <c r="DM9" s="1440"/>
      <c r="DN9" s="1440"/>
      <c r="DO9" s="1440"/>
      <c r="DP9" s="1440"/>
      <c r="DQ9" s="1440"/>
      <c r="DR9" s="1440"/>
      <c r="DS9" s="1440"/>
      <c r="DT9" s="1440"/>
      <c r="DU9" s="1440"/>
      <c r="DV9" s="1440"/>
      <c r="DW9" s="1440"/>
      <c r="DX9" s="1440"/>
      <c r="DY9" s="1440"/>
      <c r="DZ9" s="1440"/>
      <c r="EA9" s="1440"/>
      <c r="EB9" s="1440"/>
      <c r="EC9" s="1440"/>
      <c r="ED9" s="1440"/>
      <c r="EE9" s="1440"/>
      <c r="EF9" s="1440"/>
      <c r="EG9" s="1440"/>
      <c r="EH9" s="1440"/>
      <c r="EI9" s="1440"/>
      <c r="EJ9" s="1440"/>
      <c r="EK9" s="1440"/>
      <c r="EL9" s="1440"/>
      <c r="EM9" s="1440"/>
      <c r="EN9" s="1440"/>
      <c r="EO9" s="1440"/>
      <c r="EP9" s="1440"/>
      <c r="EQ9" s="1440"/>
      <c r="ER9" s="1440"/>
      <c r="ES9" s="1440"/>
      <c r="ET9" s="1440"/>
      <c r="EU9" s="1440"/>
      <c r="EV9" s="1440"/>
      <c r="EW9" s="1440"/>
      <c r="EX9" s="1440"/>
      <c r="EY9" s="1440"/>
      <c r="EZ9" s="1440"/>
      <c r="FA9" s="1440"/>
      <c r="FB9" s="1440"/>
      <c r="FC9" s="1440"/>
      <c r="FD9" s="1440"/>
      <c r="FE9" s="1440"/>
      <c r="FF9" s="1440"/>
      <c r="FG9" s="1440"/>
      <c r="FH9" s="1440"/>
      <c r="FI9" s="1440"/>
      <c r="FJ9" s="1440"/>
      <c r="FK9" s="1440"/>
      <c r="FL9" s="1440"/>
      <c r="FM9" s="1440"/>
      <c r="FN9" s="1440"/>
      <c r="FO9" s="1440"/>
      <c r="FP9" s="1440"/>
      <c r="FQ9" s="1440"/>
      <c r="FR9" s="1440"/>
      <c r="FS9" s="1440"/>
      <c r="FT9" s="1440"/>
      <c r="FU9" s="1440"/>
      <c r="FV9" s="1440"/>
      <c r="FW9" s="1440"/>
      <c r="FX9" s="1440"/>
      <c r="FY9" s="1440"/>
      <c r="FZ9" s="1440"/>
      <c r="GA9" s="1440"/>
      <c r="GB9" s="1440"/>
      <c r="GC9" s="1440"/>
      <c r="GD9" s="1440"/>
      <c r="GE9" s="1440"/>
      <c r="GF9" s="1440"/>
      <c r="GG9" s="1440"/>
      <c r="GH9" s="1440"/>
      <c r="GI9" s="1440"/>
      <c r="GJ9" s="1440"/>
      <c r="GK9" s="1440"/>
      <c r="GL9" s="1440"/>
      <c r="GM9" s="1440"/>
      <c r="GN9" s="1440"/>
      <c r="GO9" s="1440"/>
      <c r="GP9" s="1440"/>
      <c r="GQ9" s="1440"/>
      <c r="GR9" s="1440"/>
      <c r="GS9" s="1440"/>
      <c r="GT9" s="1440"/>
      <c r="GU9" s="1440"/>
      <c r="GV9" s="1440"/>
      <c r="GW9" s="1440"/>
      <c r="GX9" s="1440"/>
      <c r="GY9" s="1440"/>
      <c r="GZ9" s="1440"/>
      <c r="HA9" s="1440"/>
      <c r="HB9" s="1440"/>
      <c r="HC9" s="1440"/>
      <c r="HD9" s="1440"/>
      <c r="HE9" s="1440"/>
      <c r="HF9" s="1440"/>
      <c r="HG9" s="1440"/>
      <c r="HH9" s="1440"/>
      <c r="HI9" s="1440"/>
      <c r="HJ9" s="1440"/>
      <c r="HK9" s="1440"/>
      <c r="HL9" s="1440"/>
      <c r="HM9" s="1440"/>
      <c r="HN9" s="1440"/>
      <c r="HO9" s="1440"/>
      <c r="HP9" s="1440"/>
      <c r="HQ9" s="1440"/>
      <c r="HR9" s="1440"/>
      <c r="HS9" s="1440"/>
      <c r="HT9" s="1440"/>
      <c r="HU9" s="1440"/>
      <c r="HV9" s="1440"/>
      <c r="HW9" s="1440"/>
      <c r="HX9" s="1440"/>
      <c r="HY9" s="1440"/>
      <c r="HZ9" s="1440"/>
      <c r="IA9" s="1440"/>
      <c r="IB9" s="1440"/>
      <c r="IC9" s="1440"/>
      <c r="ID9" s="1440"/>
    </row>
    <row r="10" spans="1:238" s="1442" customFormat="1" ht="43.5" customHeight="1">
      <c r="A10" s="992" t="s">
        <v>248</v>
      </c>
      <c r="B10" s="1474" t="s">
        <v>76</v>
      </c>
      <c r="C10" s="1475"/>
      <c r="D10" s="1475" t="s">
        <v>256</v>
      </c>
      <c r="E10" s="1475"/>
      <c r="F10" s="1475"/>
      <c r="G10" s="1470">
        <v>4.5</v>
      </c>
      <c r="H10" s="1475">
        <v>135</v>
      </c>
      <c r="I10" s="1475">
        <v>60</v>
      </c>
      <c r="J10" s="1475"/>
      <c r="K10" s="1475"/>
      <c r="L10" s="1475">
        <v>60</v>
      </c>
      <c r="M10" s="1475">
        <v>75</v>
      </c>
      <c r="N10" s="1475" t="s">
        <v>231</v>
      </c>
      <c r="O10" s="1475" t="s">
        <v>231</v>
      </c>
      <c r="P10" s="1475" t="s">
        <v>231</v>
      </c>
      <c r="Q10" s="1475"/>
      <c r="R10" s="1475"/>
      <c r="S10" s="1475"/>
      <c r="T10" s="1441"/>
      <c r="U10" s="1441" t="s">
        <v>274</v>
      </c>
      <c r="V10" s="1441" t="s">
        <v>274</v>
      </c>
      <c r="W10" s="1441" t="s">
        <v>274</v>
      </c>
      <c r="X10" s="1441" t="s">
        <v>275</v>
      </c>
      <c r="Y10" s="1441" t="s">
        <v>275</v>
      </c>
      <c r="Z10" s="1441" t="s">
        <v>275</v>
      </c>
      <c r="AA10" s="1441"/>
      <c r="AB10" s="1441"/>
      <c r="AC10" s="1441"/>
      <c r="AD10" s="1441"/>
      <c r="AE10" s="1441"/>
      <c r="AF10" s="1441"/>
      <c r="AG10" s="1441"/>
      <c r="AH10" s="1441"/>
      <c r="AI10" s="1441"/>
      <c r="AJ10" s="1441"/>
      <c r="AK10" s="1441"/>
      <c r="AL10" s="1441"/>
      <c r="AM10" s="1440"/>
      <c r="AN10" s="1440"/>
      <c r="AO10" s="1440"/>
      <c r="AP10" s="1440"/>
      <c r="AQ10" s="1440"/>
      <c r="AR10" s="1440"/>
      <c r="AS10" s="1440"/>
      <c r="AT10" s="1440"/>
      <c r="AU10" s="1440"/>
      <c r="AV10" s="1440"/>
      <c r="AW10" s="1440"/>
      <c r="AX10" s="1440"/>
      <c r="AY10" s="1440"/>
      <c r="AZ10" s="1440"/>
      <c r="BA10" s="1440"/>
      <c r="BB10" s="1440"/>
      <c r="BC10" s="1440"/>
      <c r="BD10" s="1440"/>
      <c r="BE10" s="1440"/>
      <c r="BF10" s="1440"/>
      <c r="BG10" s="1440"/>
      <c r="BH10" s="1440"/>
      <c r="BI10" s="1440"/>
      <c r="BJ10" s="1440"/>
      <c r="BK10" s="1440"/>
      <c r="BL10" s="1440"/>
      <c r="BM10" s="1440"/>
      <c r="BN10" s="1440"/>
      <c r="BO10" s="1440"/>
      <c r="BP10" s="1440"/>
      <c r="BQ10" s="1440"/>
      <c r="BR10" s="1440"/>
      <c r="BS10" s="1440"/>
      <c r="BT10" s="1440"/>
      <c r="BU10" s="1440"/>
      <c r="BV10" s="1440"/>
      <c r="BW10" s="1440"/>
      <c r="BX10" s="1440"/>
      <c r="BY10" s="1440"/>
      <c r="BZ10" s="1440"/>
      <c r="CA10" s="1440"/>
      <c r="CB10" s="1440"/>
      <c r="CC10" s="1440"/>
      <c r="CD10" s="1440"/>
      <c r="CE10" s="1440"/>
      <c r="CF10" s="1440"/>
      <c r="CG10" s="1440"/>
      <c r="CH10" s="1440"/>
      <c r="CI10" s="1440"/>
      <c r="CJ10" s="1440"/>
      <c r="CK10" s="1440"/>
      <c r="CL10" s="1440"/>
      <c r="CM10" s="1440"/>
      <c r="CN10" s="1440"/>
      <c r="CO10" s="1440"/>
      <c r="CP10" s="1440"/>
      <c r="CQ10" s="1440"/>
      <c r="CR10" s="1440"/>
      <c r="CS10" s="1440"/>
      <c r="CT10" s="1440"/>
      <c r="CU10" s="1440"/>
      <c r="CV10" s="1440"/>
      <c r="CW10" s="1440"/>
      <c r="CX10" s="1440"/>
      <c r="CY10" s="1440"/>
      <c r="CZ10" s="1440"/>
      <c r="DA10" s="1440"/>
      <c r="DB10" s="1440"/>
      <c r="DC10" s="1440"/>
      <c r="DD10" s="1440"/>
      <c r="DE10" s="1440"/>
      <c r="DF10" s="1440"/>
      <c r="DG10" s="1440"/>
      <c r="DH10" s="1440"/>
      <c r="DI10" s="1440"/>
      <c r="DJ10" s="1440"/>
      <c r="DK10" s="1440"/>
      <c r="DL10" s="1440"/>
      <c r="DM10" s="1440"/>
      <c r="DN10" s="1440"/>
      <c r="DO10" s="1440"/>
      <c r="DP10" s="1440"/>
      <c r="DQ10" s="1440"/>
      <c r="DR10" s="1440"/>
      <c r="DS10" s="1440"/>
      <c r="DT10" s="1440"/>
      <c r="DU10" s="1440"/>
      <c r="DV10" s="1440"/>
      <c r="DW10" s="1440"/>
      <c r="DX10" s="1440"/>
      <c r="DY10" s="1440"/>
      <c r="DZ10" s="1440"/>
      <c r="EA10" s="1440"/>
      <c r="EB10" s="1440"/>
      <c r="EC10" s="1440"/>
      <c r="ED10" s="1440"/>
      <c r="EE10" s="1440"/>
      <c r="EF10" s="1440"/>
      <c r="EG10" s="1440"/>
      <c r="EH10" s="1440"/>
      <c r="EI10" s="1440"/>
      <c r="EJ10" s="1440"/>
      <c r="EK10" s="1440"/>
      <c r="EL10" s="1440"/>
      <c r="EM10" s="1440"/>
      <c r="EN10" s="1440"/>
      <c r="EO10" s="1440"/>
      <c r="EP10" s="1440"/>
      <c r="EQ10" s="1440"/>
      <c r="ER10" s="1440"/>
      <c r="ES10" s="1440"/>
      <c r="ET10" s="1440"/>
      <c r="EU10" s="1440"/>
      <c r="EV10" s="1440"/>
      <c r="EW10" s="1440"/>
      <c r="EX10" s="1440"/>
      <c r="EY10" s="1440"/>
      <c r="EZ10" s="1440"/>
      <c r="FA10" s="1440"/>
      <c r="FB10" s="1440"/>
      <c r="FC10" s="1440"/>
      <c r="FD10" s="1440"/>
      <c r="FE10" s="1440"/>
      <c r="FF10" s="1440"/>
      <c r="FG10" s="1440"/>
      <c r="FH10" s="1440"/>
      <c r="FI10" s="1440"/>
      <c r="FJ10" s="1440"/>
      <c r="FK10" s="1440"/>
      <c r="FL10" s="1440"/>
      <c r="FM10" s="1440"/>
      <c r="FN10" s="1440"/>
      <c r="FO10" s="1440"/>
      <c r="FP10" s="1440"/>
      <c r="FQ10" s="1440"/>
      <c r="FR10" s="1440"/>
      <c r="FS10" s="1440"/>
      <c r="FT10" s="1440"/>
      <c r="FU10" s="1440"/>
      <c r="FV10" s="1440"/>
      <c r="FW10" s="1440"/>
      <c r="FX10" s="1440"/>
      <c r="FY10" s="1440"/>
      <c r="FZ10" s="1440"/>
      <c r="GA10" s="1440"/>
      <c r="GB10" s="1440"/>
      <c r="GC10" s="1440"/>
      <c r="GD10" s="1440"/>
      <c r="GE10" s="1440"/>
      <c r="GF10" s="1440"/>
      <c r="GG10" s="1440"/>
      <c r="GH10" s="1440"/>
      <c r="GI10" s="1440"/>
      <c r="GJ10" s="1440"/>
      <c r="GK10" s="1440"/>
      <c r="GL10" s="1440"/>
      <c r="GM10" s="1440"/>
      <c r="GN10" s="1440"/>
      <c r="GO10" s="1440"/>
      <c r="GP10" s="1440"/>
      <c r="GQ10" s="1440"/>
      <c r="GR10" s="1440"/>
      <c r="GS10" s="1440"/>
      <c r="GT10" s="1440"/>
      <c r="GU10" s="1440"/>
      <c r="GV10" s="1440"/>
      <c r="GW10" s="1440"/>
      <c r="GX10" s="1440"/>
      <c r="GY10" s="1440"/>
      <c r="GZ10" s="1440"/>
      <c r="HA10" s="1440"/>
      <c r="HB10" s="1440"/>
      <c r="HC10" s="1440"/>
      <c r="HD10" s="1440"/>
      <c r="HE10" s="1440"/>
      <c r="HF10" s="1440"/>
      <c r="HG10" s="1440"/>
      <c r="HH10" s="1440"/>
      <c r="HI10" s="1440"/>
      <c r="HJ10" s="1440"/>
      <c r="HK10" s="1440"/>
      <c r="HL10" s="1440"/>
      <c r="HM10" s="1440"/>
      <c r="HN10" s="1440"/>
      <c r="HO10" s="1440"/>
      <c r="HP10" s="1440"/>
      <c r="HQ10" s="1440"/>
      <c r="HR10" s="1440"/>
      <c r="HS10" s="1440"/>
      <c r="HT10" s="1440"/>
      <c r="HU10" s="1440"/>
      <c r="HV10" s="1440"/>
      <c r="HW10" s="1440"/>
      <c r="HX10" s="1440"/>
      <c r="HY10" s="1440"/>
      <c r="HZ10" s="1440"/>
      <c r="IA10" s="1440"/>
      <c r="IB10" s="1440"/>
      <c r="IC10" s="1440"/>
      <c r="ID10" s="1440"/>
    </row>
    <row r="11" spans="1:238" s="1442" customFormat="1" ht="18.75">
      <c r="A11" s="1566" t="s">
        <v>139</v>
      </c>
      <c r="B11" s="1542" t="s">
        <v>108</v>
      </c>
      <c r="C11" s="1567"/>
      <c r="D11" s="1567"/>
      <c r="E11" s="1567"/>
      <c r="F11" s="1567"/>
      <c r="G11" s="1568">
        <v>3</v>
      </c>
      <c r="H11" s="1567">
        <v>90</v>
      </c>
      <c r="I11" s="1546"/>
      <c r="J11" s="1546"/>
      <c r="K11" s="1543"/>
      <c r="L11" s="1543"/>
      <c r="M11" s="1547"/>
      <c r="N11" s="1567"/>
      <c r="O11" s="1567"/>
      <c r="P11" s="1548"/>
      <c r="Q11" s="1569"/>
      <c r="R11" s="1569"/>
      <c r="S11" s="1569"/>
      <c r="T11" s="1441"/>
      <c r="U11" s="1441" t="s">
        <v>275</v>
      </c>
      <c r="V11" s="1441" t="s">
        <v>275</v>
      </c>
      <c r="W11" s="1441" t="s">
        <v>274</v>
      </c>
      <c r="X11" s="1441" t="s">
        <v>275</v>
      </c>
      <c r="Y11" s="1441" t="s">
        <v>275</v>
      </c>
      <c r="Z11" s="1441" t="s">
        <v>275</v>
      </c>
      <c r="AA11" s="1441"/>
      <c r="AB11" s="1441"/>
      <c r="AC11" s="1441"/>
      <c r="AD11" s="1441"/>
      <c r="AE11" s="1441"/>
      <c r="AF11" s="1441"/>
      <c r="AG11" s="1441"/>
      <c r="AH11" s="1441"/>
      <c r="AI11" s="1441"/>
      <c r="AJ11" s="1441"/>
      <c r="AK11" s="1441"/>
      <c r="AL11" s="1441"/>
      <c r="AM11" s="1440"/>
      <c r="AN11" s="1440"/>
      <c r="AO11" s="1440"/>
      <c r="AP11" s="1440"/>
      <c r="AQ11" s="1440"/>
      <c r="AR11" s="1440"/>
      <c r="AS11" s="1440"/>
      <c r="AT11" s="1440"/>
      <c r="AU11" s="1440"/>
      <c r="AV11" s="1440"/>
      <c r="AW11" s="1440"/>
      <c r="AX11" s="1440"/>
      <c r="AY11" s="1440"/>
      <c r="AZ11" s="1440"/>
      <c r="BA11" s="1440"/>
      <c r="BB11" s="1440"/>
      <c r="BC11" s="1440"/>
      <c r="BD11" s="1440"/>
      <c r="BE11" s="1440"/>
      <c r="BF11" s="1440"/>
      <c r="BG11" s="1440"/>
      <c r="BH11" s="1440"/>
      <c r="BI11" s="1440"/>
      <c r="BJ11" s="1440"/>
      <c r="BK11" s="1440"/>
      <c r="BL11" s="1440"/>
      <c r="BM11" s="1440"/>
      <c r="BN11" s="1440"/>
      <c r="BO11" s="1440"/>
      <c r="BP11" s="1440"/>
      <c r="BQ11" s="1440"/>
      <c r="BR11" s="1440"/>
      <c r="BS11" s="1440"/>
      <c r="BT11" s="1440"/>
      <c r="BU11" s="1440"/>
      <c r="BV11" s="1440"/>
      <c r="BW11" s="1440"/>
      <c r="BX11" s="1440"/>
      <c r="BY11" s="1440"/>
      <c r="BZ11" s="1440"/>
      <c r="CA11" s="1440"/>
      <c r="CB11" s="1440"/>
      <c r="CC11" s="1440"/>
      <c r="CD11" s="1440"/>
      <c r="CE11" s="1440"/>
      <c r="CF11" s="1440"/>
      <c r="CG11" s="1440"/>
      <c r="CH11" s="1440"/>
      <c r="CI11" s="1440"/>
      <c r="CJ11" s="1440"/>
      <c r="CK11" s="1440"/>
      <c r="CL11" s="1440"/>
      <c r="CM11" s="1440"/>
      <c r="CN11" s="1440"/>
      <c r="CO11" s="1440"/>
      <c r="CP11" s="1440"/>
      <c r="CQ11" s="1440"/>
      <c r="CR11" s="1440"/>
      <c r="CS11" s="1440"/>
      <c r="CT11" s="1440"/>
      <c r="CU11" s="1440"/>
      <c r="CV11" s="1440"/>
      <c r="CW11" s="1440"/>
      <c r="CX11" s="1440"/>
      <c r="CY11" s="1440"/>
      <c r="CZ11" s="1440"/>
      <c r="DA11" s="1440"/>
      <c r="DB11" s="1440"/>
      <c r="DC11" s="1440"/>
      <c r="DD11" s="1440"/>
      <c r="DE11" s="1440"/>
      <c r="DF11" s="1440"/>
      <c r="DG11" s="1440"/>
      <c r="DH11" s="1440"/>
      <c r="DI11" s="1440"/>
      <c r="DJ11" s="1440"/>
      <c r="DK11" s="1440"/>
      <c r="DL11" s="1440"/>
      <c r="DM11" s="1440"/>
      <c r="DN11" s="1440"/>
      <c r="DO11" s="1440"/>
      <c r="DP11" s="1440"/>
      <c r="DQ11" s="1440"/>
      <c r="DR11" s="1440"/>
      <c r="DS11" s="1440"/>
      <c r="DT11" s="1440"/>
      <c r="DU11" s="1440"/>
      <c r="DV11" s="1440"/>
      <c r="DW11" s="1440"/>
      <c r="DX11" s="1440"/>
      <c r="DY11" s="1440"/>
      <c r="DZ11" s="1440"/>
      <c r="EA11" s="1440"/>
      <c r="EB11" s="1440"/>
      <c r="EC11" s="1440"/>
      <c r="ED11" s="1440"/>
      <c r="EE11" s="1440"/>
      <c r="EF11" s="1440"/>
      <c r="EG11" s="1440"/>
      <c r="EH11" s="1440"/>
      <c r="EI11" s="1440"/>
      <c r="EJ11" s="1440"/>
      <c r="EK11" s="1440"/>
      <c r="EL11" s="1440"/>
      <c r="EM11" s="1440"/>
      <c r="EN11" s="1440"/>
      <c r="EO11" s="1440"/>
      <c r="EP11" s="1440"/>
      <c r="EQ11" s="1440"/>
      <c r="ER11" s="1440"/>
      <c r="ES11" s="1440"/>
      <c r="ET11" s="1440"/>
      <c r="EU11" s="1440"/>
      <c r="EV11" s="1440"/>
      <c r="EW11" s="1440"/>
      <c r="EX11" s="1440"/>
      <c r="EY11" s="1440"/>
      <c r="EZ11" s="1440"/>
      <c r="FA11" s="1440"/>
      <c r="FB11" s="1440"/>
      <c r="FC11" s="1440"/>
      <c r="FD11" s="1440"/>
      <c r="FE11" s="1440"/>
      <c r="FF11" s="1440"/>
      <c r="FG11" s="1440"/>
      <c r="FH11" s="1440"/>
      <c r="FI11" s="1440"/>
      <c r="FJ11" s="1440"/>
      <c r="FK11" s="1440"/>
      <c r="FL11" s="1440"/>
      <c r="FM11" s="1440"/>
      <c r="FN11" s="1440"/>
      <c r="FO11" s="1440"/>
      <c r="FP11" s="1440"/>
      <c r="FQ11" s="1440"/>
      <c r="FR11" s="1440"/>
      <c r="FS11" s="1440"/>
      <c r="FT11" s="1440"/>
      <c r="FU11" s="1440"/>
      <c r="FV11" s="1440"/>
      <c r="FW11" s="1440"/>
      <c r="FX11" s="1440"/>
      <c r="FY11" s="1440"/>
      <c r="FZ11" s="1440"/>
      <c r="GA11" s="1440"/>
      <c r="GB11" s="1440"/>
      <c r="GC11" s="1440"/>
      <c r="GD11" s="1440"/>
      <c r="GE11" s="1440"/>
      <c r="GF11" s="1440"/>
      <c r="GG11" s="1440"/>
      <c r="GH11" s="1440"/>
      <c r="GI11" s="1440"/>
      <c r="GJ11" s="1440"/>
      <c r="GK11" s="1440"/>
      <c r="GL11" s="1440"/>
      <c r="GM11" s="1440"/>
      <c r="GN11" s="1440"/>
      <c r="GO11" s="1440"/>
      <c r="GP11" s="1440"/>
      <c r="GQ11" s="1440"/>
      <c r="GR11" s="1440"/>
      <c r="GS11" s="1440"/>
      <c r="GT11" s="1440"/>
      <c r="GU11" s="1440"/>
      <c r="GV11" s="1440"/>
      <c r="GW11" s="1440"/>
      <c r="GX11" s="1440"/>
      <c r="GY11" s="1440"/>
      <c r="GZ11" s="1440"/>
      <c r="HA11" s="1440"/>
      <c r="HB11" s="1440"/>
      <c r="HC11" s="1440"/>
      <c r="HD11" s="1440"/>
      <c r="HE11" s="1440"/>
      <c r="HF11" s="1440"/>
      <c r="HG11" s="1440"/>
      <c r="HH11" s="1440"/>
      <c r="HI11" s="1440"/>
      <c r="HJ11" s="1440"/>
      <c r="HK11" s="1440"/>
      <c r="HL11" s="1440"/>
      <c r="HM11" s="1440"/>
      <c r="HN11" s="1440"/>
      <c r="HO11" s="1440"/>
      <c r="HP11" s="1440"/>
      <c r="HQ11" s="1440"/>
      <c r="HR11" s="1440"/>
      <c r="HS11" s="1440"/>
      <c r="HT11" s="1440"/>
      <c r="HU11" s="1440"/>
      <c r="HV11" s="1440"/>
      <c r="HW11" s="1440"/>
      <c r="HX11" s="1440"/>
      <c r="HY11" s="1440"/>
      <c r="HZ11" s="1440"/>
      <c r="IA11" s="1440"/>
      <c r="IB11" s="1440"/>
      <c r="IC11" s="1440"/>
      <c r="ID11" s="1440"/>
    </row>
    <row r="12" spans="1:238" s="1442" customFormat="1" ht="18.75">
      <c r="A12" s="1566" t="s">
        <v>140</v>
      </c>
      <c r="B12" s="1542" t="s">
        <v>79</v>
      </c>
      <c r="C12" s="1567"/>
      <c r="D12" s="1567" t="s">
        <v>253</v>
      </c>
      <c r="E12" s="1567"/>
      <c r="F12" s="1567"/>
      <c r="G12" s="1469">
        <v>1.5</v>
      </c>
      <c r="H12" s="1570">
        <v>45</v>
      </c>
      <c r="I12" s="1571">
        <v>18</v>
      </c>
      <c r="J12" s="1571">
        <v>9</v>
      </c>
      <c r="K12" s="1572"/>
      <c r="L12" s="1572">
        <v>9</v>
      </c>
      <c r="M12" s="1573">
        <v>27</v>
      </c>
      <c r="N12" s="1570"/>
      <c r="O12" s="1570"/>
      <c r="P12" s="1470">
        <v>2</v>
      </c>
      <c r="Q12" s="1574"/>
      <c r="R12" s="1574"/>
      <c r="S12" s="1575"/>
      <c r="T12" s="1441"/>
      <c r="U12" s="1441" t="s">
        <v>275</v>
      </c>
      <c r="V12" s="1441" t="s">
        <v>275</v>
      </c>
      <c r="W12" s="1441" t="s">
        <v>274</v>
      </c>
      <c r="X12" s="1441" t="s">
        <v>275</v>
      </c>
      <c r="Y12" s="1441" t="s">
        <v>275</v>
      </c>
      <c r="Z12" s="1441" t="s">
        <v>275</v>
      </c>
      <c r="AA12" s="1441"/>
      <c r="AB12" s="1441"/>
      <c r="AC12" s="1441"/>
      <c r="AD12" s="1441"/>
      <c r="AE12" s="1441"/>
      <c r="AF12" s="1441"/>
      <c r="AG12" s="1441"/>
      <c r="AH12" s="1441"/>
      <c r="AI12" s="1441"/>
      <c r="AJ12" s="1441"/>
      <c r="AK12" s="1441"/>
      <c r="AL12" s="1441"/>
      <c r="AM12" s="1440"/>
      <c r="AN12" s="1440"/>
      <c r="AO12" s="1440"/>
      <c r="AP12" s="1440"/>
      <c r="AQ12" s="1440"/>
      <c r="AR12" s="1440"/>
      <c r="AS12" s="1440"/>
      <c r="AT12" s="1440"/>
      <c r="AU12" s="1440"/>
      <c r="AV12" s="1440"/>
      <c r="AW12" s="1440"/>
      <c r="AX12" s="1440"/>
      <c r="AY12" s="1440"/>
      <c r="AZ12" s="1440"/>
      <c r="BA12" s="1440"/>
      <c r="BB12" s="1440"/>
      <c r="BC12" s="1440"/>
      <c r="BD12" s="1440"/>
      <c r="BE12" s="1440"/>
      <c r="BF12" s="1440"/>
      <c r="BG12" s="1440"/>
      <c r="BH12" s="1440"/>
      <c r="BI12" s="1440"/>
      <c r="BJ12" s="1440"/>
      <c r="BK12" s="1440"/>
      <c r="BL12" s="1440"/>
      <c r="BM12" s="1440"/>
      <c r="BN12" s="1440"/>
      <c r="BO12" s="1440"/>
      <c r="BP12" s="1440"/>
      <c r="BQ12" s="1440"/>
      <c r="BR12" s="1440"/>
      <c r="BS12" s="1440"/>
      <c r="BT12" s="1440"/>
      <c r="BU12" s="1440"/>
      <c r="BV12" s="1440"/>
      <c r="BW12" s="1440"/>
      <c r="BX12" s="1440"/>
      <c r="BY12" s="1440"/>
      <c r="BZ12" s="1440"/>
      <c r="CA12" s="1440"/>
      <c r="CB12" s="1440"/>
      <c r="CC12" s="1440"/>
      <c r="CD12" s="1440"/>
      <c r="CE12" s="1440"/>
      <c r="CF12" s="1440"/>
      <c r="CG12" s="1440"/>
      <c r="CH12" s="1440"/>
      <c r="CI12" s="1440"/>
      <c r="CJ12" s="1440"/>
      <c r="CK12" s="1440"/>
      <c r="CL12" s="1440"/>
      <c r="CM12" s="1440"/>
      <c r="CN12" s="1440"/>
      <c r="CO12" s="1440"/>
      <c r="CP12" s="1440"/>
      <c r="CQ12" s="1440"/>
      <c r="CR12" s="1440"/>
      <c r="CS12" s="1440"/>
      <c r="CT12" s="1440"/>
      <c r="CU12" s="1440"/>
      <c r="CV12" s="1440"/>
      <c r="CW12" s="1440"/>
      <c r="CX12" s="1440"/>
      <c r="CY12" s="1440"/>
      <c r="CZ12" s="1440"/>
      <c r="DA12" s="1440"/>
      <c r="DB12" s="1440"/>
      <c r="DC12" s="1440"/>
      <c r="DD12" s="1440"/>
      <c r="DE12" s="1440"/>
      <c r="DF12" s="1440"/>
      <c r="DG12" s="1440"/>
      <c r="DH12" s="1440"/>
      <c r="DI12" s="1440"/>
      <c r="DJ12" s="1440"/>
      <c r="DK12" s="1440"/>
      <c r="DL12" s="1440"/>
      <c r="DM12" s="1440"/>
      <c r="DN12" s="1440"/>
      <c r="DO12" s="1440"/>
      <c r="DP12" s="1440"/>
      <c r="DQ12" s="1440"/>
      <c r="DR12" s="1440"/>
      <c r="DS12" s="1440"/>
      <c r="DT12" s="1440"/>
      <c r="DU12" s="1440"/>
      <c r="DV12" s="1440"/>
      <c r="DW12" s="1440"/>
      <c r="DX12" s="1440"/>
      <c r="DY12" s="1440"/>
      <c r="DZ12" s="1440"/>
      <c r="EA12" s="1440"/>
      <c r="EB12" s="1440"/>
      <c r="EC12" s="1440"/>
      <c r="ED12" s="1440"/>
      <c r="EE12" s="1440"/>
      <c r="EF12" s="1440"/>
      <c r="EG12" s="1440"/>
      <c r="EH12" s="1440"/>
      <c r="EI12" s="1440"/>
      <c r="EJ12" s="1440"/>
      <c r="EK12" s="1440"/>
      <c r="EL12" s="1440"/>
      <c r="EM12" s="1440"/>
      <c r="EN12" s="1440"/>
      <c r="EO12" s="1440"/>
      <c r="EP12" s="1440"/>
      <c r="EQ12" s="1440"/>
      <c r="ER12" s="1440"/>
      <c r="ES12" s="1440"/>
      <c r="ET12" s="1440"/>
      <c r="EU12" s="1440"/>
      <c r="EV12" s="1440"/>
      <c r="EW12" s="1440"/>
      <c r="EX12" s="1440"/>
      <c r="EY12" s="1440"/>
      <c r="EZ12" s="1440"/>
      <c r="FA12" s="1440"/>
      <c r="FB12" s="1440"/>
      <c r="FC12" s="1440"/>
      <c r="FD12" s="1440"/>
      <c r="FE12" s="1440"/>
      <c r="FF12" s="1440"/>
      <c r="FG12" s="1440"/>
      <c r="FH12" s="1440"/>
      <c r="FI12" s="1440"/>
      <c r="FJ12" s="1440"/>
      <c r="FK12" s="1440"/>
      <c r="FL12" s="1440"/>
      <c r="FM12" s="1440"/>
      <c r="FN12" s="1440"/>
      <c r="FO12" s="1440"/>
      <c r="FP12" s="1440"/>
      <c r="FQ12" s="1440"/>
      <c r="FR12" s="1440"/>
      <c r="FS12" s="1440"/>
      <c r="FT12" s="1440"/>
      <c r="FU12" s="1440"/>
      <c r="FV12" s="1440"/>
      <c r="FW12" s="1440"/>
      <c r="FX12" s="1440"/>
      <c r="FY12" s="1440"/>
      <c r="FZ12" s="1440"/>
      <c r="GA12" s="1440"/>
      <c r="GB12" s="1440"/>
      <c r="GC12" s="1440"/>
      <c r="GD12" s="1440"/>
      <c r="GE12" s="1440"/>
      <c r="GF12" s="1440"/>
      <c r="GG12" s="1440"/>
      <c r="GH12" s="1440"/>
      <c r="GI12" s="1440"/>
      <c r="GJ12" s="1440"/>
      <c r="GK12" s="1440"/>
      <c r="GL12" s="1440"/>
      <c r="GM12" s="1440"/>
      <c r="GN12" s="1440"/>
      <c r="GO12" s="1440"/>
      <c r="GP12" s="1440"/>
      <c r="GQ12" s="1440"/>
      <c r="GR12" s="1440"/>
      <c r="GS12" s="1440"/>
      <c r="GT12" s="1440"/>
      <c r="GU12" s="1440"/>
      <c r="GV12" s="1440"/>
      <c r="GW12" s="1440"/>
      <c r="GX12" s="1440"/>
      <c r="GY12" s="1440"/>
      <c r="GZ12" s="1440"/>
      <c r="HA12" s="1440"/>
      <c r="HB12" s="1440"/>
      <c r="HC12" s="1440"/>
      <c r="HD12" s="1440"/>
      <c r="HE12" s="1440"/>
      <c r="HF12" s="1440"/>
      <c r="HG12" s="1440"/>
      <c r="HH12" s="1440"/>
      <c r="HI12" s="1440"/>
      <c r="HJ12" s="1440"/>
      <c r="HK12" s="1440"/>
      <c r="HL12" s="1440"/>
      <c r="HM12" s="1440"/>
      <c r="HN12" s="1440"/>
      <c r="HO12" s="1440"/>
      <c r="HP12" s="1440"/>
      <c r="HQ12" s="1440"/>
      <c r="HR12" s="1440"/>
      <c r="HS12" s="1440"/>
      <c r="HT12" s="1440"/>
      <c r="HU12" s="1440"/>
      <c r="HV12" s="1440"/>
      <c r="HW12" s="1440"/>
      <c r="HX12" s="1440"/>
      <c r="HY12" s="1440"/>
      <c r="HZ12" s="1440"/>
      <c r="IA12" s="1440"/>
      <c r="IB12" s="1440"/>
      <c r="IC12" s="1440"/>
      <c r="ID12" s="1440"/>
    </row>
    <row r="13" spans="1:238" s="1442" customFormat="1" ht="18.75">
      <c r="A13" s="992" t="s">
        <v>141</v>
      </c>
      <c r="B13" s="1542" t="s">
        <v>96</v>
      </c>
      <c r="C13" s="1543" t="s">
        <v>253</v>
      </c>
      <c r="D13" s="1544"/>
      <c r="E13" s="1544"/>
      <c r="F13" s="1441"/>
      <c r="G13" s="1568">
        <v>5</v>
      </c>
      <c r="H13" s="998">
        <v>150</v>
      </c>
      <c r="I13" s="1546">
        <v>63</v>
      </c>
      <c r="J13" s="1546">
        <v>36</v>
      </c>
      <c r="K13" s="1543"/>
      <c r="L13" s="1543">
        <v>27</v>
      </c>
      <c r="M13" s="1547">
        <v>87</v>
      </c>
      <c r="N13" s="1548"/>
      <c r="O13" s="1548"/>
      <c r="P13" s="1576">
        <v>7</v>
      </c>
      <c r="Q13" s="1550"/>
      <c r="R13" s="1550"/>
      <c r="S13" s="1550"/>
      <c r="T13" s="1441"/>
      <c r="U13" s="1441" t="s">
        <v>275</v>
      </c>
      <c r="V13" s="1441" t="s">
        <v>275</v>
      </c>
      <c r="W13" s="1441" t="s">
        <v>274</v>
      </c>
      <c r="X13" s="1441" t="s">
        <v>275</v>
      </c>
      <c r="Y13" s="1441" t="s">
        <v>275</v>
      </c>
      <c r="Z13" s="1441" t="s">
        <v>275</v>
      </c>
      <c r="AA13" s="1441"/>
      <c r="AB13" s="1441"/>
      <c r="AC13" s="1441"/>
      <c r="AD13" s="1441"/>
      <c r="AE13" s="1441"/>
      <c r="AF13" s="1441"/>
      <c r="AG13" s="1441"/>
      <c r="AH13" s="1441"/>
      <c r="AI13" s="1441"/>
      <c r="AJ13" s="1441"/>
      <c r="AK13" s="1441"/>
      <c r="AL13" s="1441"/>
      <c r="AM13" s="1440"/>
      <c r="AN13" s="1440"/>
      <c r="AO13" s="1440"/>
      <c r="AP13" s="1440"/>
      <c r="AQ13" s="1440"/>
      <c r="AR13" s="1440"/>
      <c r="AS13" s="1440"/>
      <c r="AT13" s="1440"/>
      <c r="AU13" s="1440"/>
      <c r="AV13" s="1440"/>
      <c r="AW13" s="1440"/>
      <c r="AX13" s="1440"/>
      <c r="AY13" s="1440"/>
      <c r="AZ13" s="1440"/>
      <c r="BA13" s="1440"/>
      <c r="BB13" s="1440"/>
      <c r="BC13" s="1440"/>
      <c r="BD13" s="1440"/>
      <c r="BE13" s="1440"/>
      <c r="BF13" s="1440"/>
      <c r="BG13" s="1440"/>
      <c r="BH13" s="1440"/>
      <c r="BI13" s="1440"/>
      <c r="BJ13" s="1440"/>
      <c r="BK13" s="1440"/>
      <c r="BL13" s="1440"/>
      <c r="BM13" s="1440"/>
      <c r="BN13" s="1440"/>
      <c r="BO13" s="1440"/>
      <c r="BP13" s="1440"/>
      <c r="BQ13" s="1440"/>
      <c r="BR13" s="1440"/>
      <c r="BS13" s="1440"/>
      <c r="BT13" s="1440"/>
      <c r="BU13" s="1440"/>
      <c r="BV13" s="1440"/>
      <c r="BW13" s="1440"/>
      <c r="BX13" s="1440"/>
      <c r="BY13" s="1440"/>
      <c r="BZ13" s="1440"/>
      <c r="CA13" s="1440"/>
      <c r="CB13" s="1440"/>
      <c r="CC13" s="1440"/>
      <c r="CD13" s="1440"/>
      <c r="CE13" s="1440"/>
      <c r="CF13" s="1440"/>
      <c r="CG13" s="1440"/>
      <c r="CH13" s="1440"/>
      <c r="CI13" s="1440"/>
      <c r="CJ13" s="1440"/>
      <c r="CK13" s="1440"/>
      <c r="CL13" s="1440"/>
      <c r="CM13" s="1440"/>
      <c r="CN13" s="1440"/>
      <c r="CO13" s="1440"/>
      <c r="CP13" s="1440"/>
      <c r="CQ13" s="1440"/>
      <c r="CR13" s="1440"/>
      <c r="CS13" s="1440"/>
      <c r="CT13" s="1440"/>
      <c r="CU13" s="1440"/>
      <c r="CV13" s="1440"/>
      <c r="CW13" s="1440"/>
      <c r="CX13" s="1440"/>
      <c r="CY13" s="1440"/>
      <c r="CZ13" s="1440"/>
      <c r="DA13" s="1440"/>
      <c r="DB13" s="1440"/>
      <c r="DC13" s="1440"/>
      <c r="DD13" s="1440"/>
      <c r="DE13" s="1440"/>
      <c r="DF13" s="1440"/>
      <c r="DG13" s="1440"/>
      <c r="DH13" s="1440"/>
      <c r="DI13" s="1440"/>
      <c r="DJ13" s="1440"/>
      <c r="DK13" s="1440"/>
      <c r="DL13" s="1440"/>
      <c r="DM13" s="1440"/>
      <c r="DN13" s="1440"/>
      <c r="DO13" s="1440"/>
      <c r="DP13" s="1440"/>
      <c r="DQ13" s="1440"/>
      <c r="DR13" s="1440"/>
      <c r="DS13" s="1440"/>
      <c r="DT13" s="1440"/>
      <c r="DU13" s="1440"/>
      <c r="DV13" s="1440"/>
      <c r="DW13" s="1440"/>
      <c r="DX13" s="1440"/>
      <c r="DY13" s="1440"/>
      <c r="DZ13" s="1440"/>
      <c r="EA13" s="1440"/>
      <c r="EB13" s="1440"/>
      <c r="EC13" s="1440"/>
      <c r="ED13" s="1440"/>
      <c r="EE13" s="1440"/>
      <c r="EF13" s="1440"/>
      <c r="EG13" s="1440"/>
      <c r="EH13" s="1440"/>
      <c r="EI13" s="1440"/>
      <c r="EJ13" s="1440"/>
      <c r="EK13" s="1440"/>
      <c r="EL13" s="1440"/>
      <c r="EM13" s="1440"/>
      <c r="EN13" s="1440"/>
      <c r="EO13" s="1440"/>
      <c r="EP13" s="1440"/>
      <c r="EQ13" s="1440"/>
      <c r="ER13" s="1440"/>
      <c r="ES13" s="1440"/>
      <c r="ET13" s="1440"/>
      <c r="EU13" s="1440"/>
      <c r="EV13" s="1440"/>
      <c r="EW13" s="1440"/>
      <c r="EX13" s="1440"/>
      <c r="EY13" s="1440"/>
      <c r="EZ13" s="1440"/>
      <c r="FA13" s="1440"/>
      <c r="FB13" s="1440"/>
      <c r="FC13" s="1440"/>
      <c r="FD13" s="1440"/>
      <c r="FE13" s="1440"/>
      <c r="FF13" s="1440"/>
      <c r="FG13" s="1440"/>
      <c r="FH13" s="1440"/>
      <c r="FI13" s="1440"/>
      <c r="FJ13" s="1440"/>
      <c r="FK13" s="1440"/>
      <c r="FL13" s="1440"/>
      <c r="FM13" s="1440"/>
      <c r="FN13" s="1440"/>
      <c r="FO13" s="1440"/>
      <c r="FP13" s="1440"/>
      <c r="FQ13" s="1440"/>
      <c r="FR13" s="1440"/>
      <c r="FS13" s="1440"/>
      <c r="FT13" s="1440"/>
      <c r="FU13" s="1440"/>
      <c r="FV13" s="1440"/>
      <c r="FW13" s="1440"/>
      <c r="FX13" s="1440"/>
      <c r="FY13" s="1440"/>
      <c r="FZ13" s="1440"/>
      <c r="GA13" s="1440"/>
      <c r="GB13" s="1440"/>
      <c r="GC13" s="1440"/>
      <c r="GD13" s="1440"/>
      <c r="GE13" s="1440"/>
      <c r="GF13" s="1440"/>
      <c r="GG13" s="1440"/>
      <c r="GH13" s="1440"/>
      <c r="GI13" s="1440"/>
      <c r="GJ13" s="1440"/>
      <c r="GK13" s="1440"/>
      <c r="GL13" s="1440"/>
      <c r="GM13" s="1440"/>
      <c r="GN13" s="1440"/>
      <c r="GO13" s="1440"/>
      <c r="GP13" s="1440"/>
      <c r="GQ13" s="1440"/>
      <c r="GR13" s="1440"/>
      <c r="GS13" s="1440"/>
      <c r="GT13" s="1440"/>
      <c r="GU13" s="1440"/>
      <c r="GV13" s="1440"/>
      <c r="GW13" s="1440"/>
      <c r="GX13" s="1440"/>
      <c r="GY13" s="1440"/>
      <c r="GZ13" s="1440"/>
      <c r="HA13" s="1440"/>
      <c r="HB13" s="1440"/>
      <c r="HC13" s="1440"/>
      <c r="HD13" s="1440"/>
      <c r="HE13" s="1440"/>
      <c r="HF13" s="1440"/>
      <c r="HG13" s="1440"/>
      <c r="HH13" s="1440"/>
      <c r="HI13" s="1440"/>
      <c r="HJ13" s="1440"/>
      <c r="HK13" s="1440"/>
      <c r="HL13" s="1440"/>
      <c r="HM13" s="1440"/>
      <c r="HN13" s="1440"/>
      <c r="HO13" s="1440"/>
      <c r="HP13" s="1440"/>
      <c r="HQ13" s="1440"/>
      <c r="HR13" s="1440"/>
      <c r="HS13" s="1440"/>
      <c r="HT13" s="1440"/>
      <c r="HU13" s="1440"/>
      <c r="HV13" s="1440"/>
      <c r="HW13" s="1440"/>
      <c r="HX13" s="1440"/>
      <c r="HY13" s="1440"/>
      <c r="HZ13" s="1440"/>
      <c r="IA13" s="1440"/>
      <c r="IB13" s="1440"/>
      <c r="IC13" s="1440"/>
      <c r="ID13" s="1440"/>
    </row>
    <row r="14" spans="1:238" s="1442" customFormat="1" ht="18.75">
      <c r="A14" s="992" t="s">
        <v>146</v>
      </c>
      <c r="B14" s="1577" t="s">
        <v>261</v>
      </c>
      <c r="C14" s="1544"/>
      <c r="D14" s="1543"/>
      <c r="E14" s="1543"/>
      <c r="F14" s="1578" t="s">
        <v>253</v>
      </c>
      <c r="G14" s="1545">
        <v>1</v>
      </c>
      <c r="H14" s="998">
        <v>30</v>
      </c>
      <c r="I14" s="1546">
        <v>18</v>
      </c>
      <c r="J14" s="1546"/>
      <c r="K14" s="1543"/>
      <c r="L14" s="1543">
        <v>18</v>
      </c>
      <c r="M14" s="1547">
        <v>12</v>
      </c>
      <c r="N14" s="1548"/>
      <c r="O14" s="1579"/>
      <c r="P14" s="1580">
        <v>2</v>
      </c>
      <c r="Q14" s="1580"/>
      <c r="R14" s="1580"/>
      <c r="S14" s="1544"/>
      <c r="T14" s="1514"/>
      <c r="U14" s="1441" t="s">
        <v>275</v>
      </c>
      <c r="V14" s="1441" t="s">
        <v>275</v>
      </c>
      <c r="W14" s="1441" t="s">
        <v>274</v>
      </c>
      <c r="X14" s="1441" t="s">
        <v>275</v>
      </c>
      <c r="Y14" s="1441" t="s">
        <v>275</v>
      </c>
      <c r="Z14" s="1441" t="s">
        <v>275</v>
      </c>
      <c r="AA14" s="1514"/>
      <c r="AB14" s="1514"/>
      <c r="AC14" s="1514"/>
      <c r="AD14" s="1514"/>
      <c r="AE14" s="1514"/>
      <c r="AF14" s="1514"/>
      <c r="AG14" s="1514"/>
      <c r="AH14" s="1514"/>
      <c r="AI14" s="1514"/>
      <c r="AJ14" s="1514"/>
      <c r="AK14" s="1514"/>
      <c r="AL14" s="1514"/>
      <c r="AM14" s="1513"/>
      <c r="AN14" s="1513"/>
      <c r="AO14" s="1513"/>
      <c r="AP14" s="1513"/>
      <c r="AQ14" s="1513"/>
      <c r="AR14" s="1513"/>
      <c r="AS14" s="1513"/>
      <c r="AT14" s="1513"/>
      <c r="AU14" s="1513"/>
      <c r="AV14" s="1513"/>
      <c r="AW14" s="1513"/>
      <c r="AX14" s="1513"/>
      <c r="AY14" s="1513"/>
      <c r="AZ14" s="1513"/>
      <c r="BA14" s="1513"/>
      <c r="BB14" s="1513"/>
      <c r="BC14" s="1513"/>
      <c r="BD14" s="1513"/>
      <c r="BE14" s="1513"/>
      <c r="BF14" s="1513"/>
      <c r="BG14" s="1513"/>
      <c r="BH14" s="1513"/>
      <c r="BI14" s="1513"/>
      <c r="BJ14" s="1513"/>
      <c r="BK14" s="1513"/>
      <c r="BL14" s="1513"/>
      <c r="BM14" s="1513"/>
      <c r="BN14" s="1513"/>
      <c r="BO14" s="1513"/>
      <c r="BP14" s="1513"/>
      <c r="BQ14" s="1513"/>
      <c r="BR14" s="1513"/>
      <c r="BS14" s="1513"/>
      <c r="BT14" s="1513"/>
      <c r="BU14" s="1513"/>
      <c r="BV14" s="1513"/>
      <c r="BW14" s="1513"/>
      <c r="BX14" s="1513"/>
      <c r="BY14" s="1513"/>
      <c r="BZ14" s="1513"/>
      <c r="CA14" s="1513"/>
      <c r="CB14" s="1513"/>
      <c r="CC14" s="1513"/>
      <c r="CD14" s="1513"/>
      <c r="CE14" s="1513"/>
      <c r="CF14" s="1513"/>
      <c r="CG14" s="1513"/>
      <c r="CH14" s="1513"/>
      <c r="CI14" s="1513"/>
      <c r="CJ14" s="1513"/>
      <c r="CK14" s="1513"/>
      <c r="CL14" s="1513"/>
      <c r="CM14" s="1513"/>
      <c r="CN14" s="1513"/>
      <c r="CO14" s="1513"/>
      <c r="CP14" s="1513"/>
      <c r="CQ14" s="1513"/>
      <c r="CR14" s="1513"/>
      <c r="CS14" s="1513"/>
      <c r="CT14" s="1513"/>
      <c r="CU14" s="1513"/>
      <c r="CV14" s="1513"/>
      <c r="CW14" s="1513"/>
      <c r="CX14" s="1513"/>
      <c r="CY14" s="1513"/>
      <c r="CZ14" s="1513"/>
      <c r="DA14" s="1513"/>
      <c r="DB14" s="1513"/>
      <c r="DC14" s="1513"/>
      <c r="DD14" s="1513"/>
      <c r="DE14" s="1513"/>
      <c r="DF14" s="1513"/>
      <c r="DG14" s="1513"/>
      <c r="DH14" s="1513"/>
      <c r="DI14" s="1513"/>
      <c r="DJ14" s="1513"/>
      <c r="DK14" s="1513"/>
      <c r="DL14" s="1513"/>
      <c r="DM14" s="1513"/>
      <c r="DN14" s="1513"/>
      <c r="DO14" s="1513"/>
      <c r="DP14" s="1513"/>
      <c r="DQ14" s="1513"/>
      <c r="DR14" s="1513"/>
      <c r="DS14" s="1513"/>
      <c r="DT14" s="1513"/>
      <c r="DU14" s="1513"/>
      <c r="DV14" s="1513"/>
      <c r="DW14" s="1513"/>
      <c r="DX14" s="1513"/>
      <c r="DY14" s="1513"/>
      <c r="DZ14" s="1513"/>
      <c r="EA14" s="1513"/>
      <c r="EB14" s="1513"/>
      <c r="EC14" s="1513"/>
      <c r="ED14" s="1513"/>
      <c r="EE14" s="1513"/>
      <c r="EF14" s="1513"/>
      <c r="EG14" s="1513"/>
      <c r="EH14" s="1513"/>
      <c r="EI14" s="1513"/>
      <c r="EJ14" s="1513"/>
      <c r="EK14" s="1513"/>
      <c r="EL14" s="1513"/>
      <c r="EM14" s="1513"/>
      <c r="EN14" s="1513"/>
      <c r="EO14" s="1513"/>
      <c r="EP14" s="1513"/>
      <c r="EQ14" s="1513"/>
      <c r="ER14" s="1513"/>
      <c r="ES14" s="1513"/>
      <c r="ET14" s="1513"/>
      <c r="EU14" s="1513"/>
      <c r="EV14" s="1513"/>
      <c r="EW14" s="1513"/>
      <c r="EX14" s="1513"/>
      <c r="EY14" s="1513"/>
      <c r="EZ14" s="1513"/>
      <c r="FA14" s="1513"/>
      <c r="FB14" s="1513"/>
      <c r="FC14" s="1513"/>
      <c r="FD14" s="1513"/>
      <c r="FE14" s="1513"/>
      <c r="FF14" s="1513"/>
      <c r="FG14" s="1513"/>
      <c r="FH14" s="1513"/>
      <c r="FI14" s="1513"/>
      <c r="FJ14" s="1513"/>
      <c r="FK14" s="1513"/>
      <c r="FL14" s="1513"/>
      <c r="FM14" s="1513"/>
      <c r="FN14" s="1513"/>
      <c r="FO14" s="1513"/>
      <c r="FP14" s="1513"/>
      <c r="FQ14" s="1513"/>
      <c r="FR14" s="1513"/>
      <c r="FS14" s="1513"/>
      <c r="FT14" s="1513"/>
      <c r="FU14" s="1513"/>
      <c r="FV14" s="1513"/>
      <c r="FW14" s="1513"/>
      <c r="FX14" s="1513"/>
      <c r="FY14" s="1513"/>
      <c r="FZ14" s="1513"/>
      <c r="GA14" s="1513"/>
      <c r="GB14" s="1513"/>
      <c r="GC14" s="1513"/>
      <c r="GD14" s="1513"/>
      <c r="GE14" s="1513"/>
      <c r="GF14" s="1513"/>
      <c r="GG14" s="1513"/>
      <c r="GH14" s="1513"/>
      <c r="GI14" s="1513"/>
      <c r="GJ14" s="1513"/>
      <c r="GK14" s="1513"/>
      <c r="GL14" s="1513"/>
      <c r="GM14" s="1513"/>
      <c r="GN14" s="1513"/>
      <c r="GO14" s="1513"/>
      <c r="GP14" s="1513"/>
      <c r="GQ14" s="1513"/>
      <c r="GR14" s="1513"/>
      <c r="GS14" s="1513"/>
      <c r="GT14" s="1513"/>
      <c r="GU14" s="1513"/>
      <c r="GV14" s="1513"/>
      <c r="GW14" s="1513"/>
      <c r="GX14" s="1513"/>
      <c r="GY14" s="1513"/>
      <c r="GZ14" s="1513"/>
      <c r="HA14" s="1513"/>
      <c r="HB14" s="1513"/>
      <c r="HC14" s="1513"/>
      <c r="HD14" s="1513"/>
      <c r="HE14" s="1513"/>
      <c r="HF14" s="1513"/>
      <c r="HG14" s="1513"/>
      <c r="HH14" s="1513"/>
      <c r="HI14" s="1513"/>
      <c r="HJ14" s="1513"/>
      <c r="HK14" s="1513"/>
      <c r="HL14" s="1513"/>
      <c r="HM14" s="1513"/>
      <c r="HN14" s="1513"/>
      <c r="HO14" s="1513"/>
      <c r="HP14" s="1513"/>
      <c r="HQ14" s="1513"/>
      <c r="HR14" s="1513"/>
      <c r="HS14" s="1513"/>
      <c r="HT14" s="1513"/>
      <c r="HU14" s="1513"/>
      <c r="HV14" s="1513"/>
      <c r="HW14" s="1513"/>
      <c r="HX14" s="1513"/>
      <c r="HY14" s="1513"/>
      <c r="HZ14" s="1513"/>
      <c r="IA14" s="1513"/>
      <c r="IB14" s="1513"/>
      <c r="IC14" s="1513"/>
      <c r="ID14" s="1513"/>
    </row>
    <row r="15" spans="1:238" s="1442" customFormat="1" ht="18.75">
      <c r="A15" s="992" t="s">
        <v>147</v>
      </c>
      <c r="B15" s="1577" t="s">
        <v>95</v>
      </c>
      <c r="C15" s="1544"/>
      <c r="D15" s="1544"/>
      <c r="E15" s="1544"/>
      <c r="F15" s="1578"/>
      <c r="G15" s="1564">
        <v>3.5</v>
      </c>
      <c r="H15" s="1571">
        <v>105</v>
      </c>
      <c r="I15" s="1571"/>
      <c r="J15" s="1571"/>
      <c r="K15" s="1572"/>
      <c r="L15" s="1572"/>
      <c r="M15" s="1573"/>
      <c r="N15" s="1573"/>
      <c r="O15" s="1470"/>
      <c r="P15" s="1470"/>
      <c r="Q15" s="1470"/>
      <c r="R15" s="1548"/>
      <c r="S15" s="1581"/>
      <c r="T15" s="1514"/>
      <c r="U15" s="1441" t="s">
        <v>275</v>
      </c>
      <c r="V15" s="1441" t="s">
        <v>275</v>
      </c>
      <c r="W15" s="1441" t="s">
        <v>274</v>
      </c>
      <c r="X15" s="1441" t="s">
        <v>275</v>
      </c>
      <c r="Y15" s="1441" t="s">
        <v>275</v>
      </c>
      <c r="Z15" s="1441" t="s">
        <v>275</v>
      </c>
      <c r="AA15" s="1514"/>
      <c r="AB15" s="1514"/>
      <c r="AC15" s="1514"/>
      <c r="AD15" s="1514"/>
      <c r="AE15" s="1514"/>
      <c r="AF15" s="1514"/>
      <c r="AG15" s="1514"/>
      <c r="AH15" s="1514"/>
      <c r="AI15" s="1514"/>
      <c r="AJ15" s="1514"/>
      <c r="AK15" s="1514"/>
      <c r="AL15" s="1514"/>
      <c r="AM15" s="1513"/>
      <c r="AN15" s="1513"/>
      <c r="AO15" s="1513"/>
      <c r="AP15" s="1513"/>
      <c r="AQ15" s="1513"/>
      <c r="AR15" s="1513"/>
      <c r="AS15" s="1513"/>
      <c r="AT15" s="1513"/>
      <c r="AU15" s="1513"/>
      <c r="AV15" s="1513"/>
      <c r="AW15" s="1513"/>
      <c r="AX15" s="1513"/>
      <c r="AY15" s="1513"/>
      <c r="AZ15" s="1513"/>
      <c r="BA15" s="1513"/>
      <c r="BB15" s="1513"/>
      <c r="BC15" s="1513"/>
      <c r="BD15" s="1513"/>
      <c r="BE15" s="1513"/>
      <c r="BF15" s="1513"/>
      <c r="BG15" s="1513"/>
      <c r="BH15" s="1513"/>
      <c r="BI15" s="1513"/>
      <c r="BJ15" s="1513"/>
      <c r="BK15" s="1513"/>
      <c r="BL15" s="1513"/>
      <c r="BM15" s="1513"/>
      <c r="BN15" s="1513"/>
      <c r="BO15" s="1513"/>
      <c r="BP15" s="1513"/>
      <c r="BQ15" s="1513"/>
      <c r="BR15" s="1513"/>
      <c r="BS15" s="1513"/>
      <c r="BT15" s="1513"/>
      <c r="BU15" s="1513"/>
      <c r="BV15" s="1513"/>
      <c r="BW15" s="1513"/>
      <c r="BX15" s="1513"/>
      <c r="BY15" s="1513"/>
      <c r="BZ15" s="1513"/>
      <c r="CA15" s="1513"/>
      <c r="CB15" s="1513"/>
      <c r="CC15" s="1513"/>
      <c r="CD15" s="1513"/>
      <c r="CE15" s="1513"/>
      <c r="CF15" s="1513"/>
      <c r="CG15" s="1513"/>
      <c r="CH15" s="1513"/>
      <c r="CI15" s="1513"/>
      <c r="CJ15" s="1513"/>
      <c r="CK15" s="1513"/>
      <c r="CL15" s="1513"/>
      <c r="CM15" s="1513"/>
      <c r="CN15" s="1513"/>
      <c r="CO15" s="1513"/>
      <c r="CP15" s="1513"/>
      <c r="CQ15" s="1513"/>
      <c r="CR15" s="1513"/>
      <c r="CS15" s="1513"/>
      <c r="CT15" s="1513"/>
      <c r="CU15" s="1513"/>
      <c r="CV15" s="1513"/>
      <c r="CW15" s="1513"/>
      <c r="CX15" s="1513"/>
      <c r="CY15" s="1513"/>
      <c r="CZ15" s="1513"/>
      <c r="DA15" s="1513"/>
      <c r="DB15" s="1513"/>
      <c r="DC15" s="1513"/>
      <c r="DD15" s="1513"/>
      <c r="DE15" s="1513"/>
      <c r="DF15" s="1513"/>
      <c r="DG15" s="1513"/>
      <c r="DH15" s="1513"/>
      <c r="DI15" s="1513"/>
      <c r="DJ15" s="1513"/>
      <c r="DK15" s="1513"/>
      <c r="DL15" s="1513"/>
      <c r="DM15" s="1513"/>
      <c r="DN15" s="1513"/>
      <c r="DO15" s="1513"/>
      <c r="DP15" s="1513"/>
      <c r="DQ15" s="1513"/>
      <c r="DR15" s="1513"/>
      <c r="DS15" s="1513"/>
      <c r="DT15" s="1513"/>
      <c r="DU15" s="1513"/>
      <c r="DV15" s="1513"/>
      <c r="DW15" s="1513"/>
      <c r="DX15" s="1513"/>
      <c r="DY15" s="1513"/>
      <c r="DZ15" s="1513"/>
      <c r="EA15" s="1513"/>
      <c r="EB15" s="1513"/>
      <c r="EC15" s="1513"/>
      <c r="ED15" s="1513"/>
      <c r="EE15" s="1513"/>
      <c r="EF15" s="1513"/>
      <c r="EG15" s="1513"/>
      <c r="EH15" s="1513"/>
      <c r="EI15" s="1513"/>
      <c r="EJ15" s="1513"/>
      <c r="EK15" s="1513"/>
      <c r="EL15" s="1513"/>
      <c r="EM15" s="1513"/>
      <c r="EN15" s="1513"/>
      <c r="EO15" s="1513"/>
      <c r="EP15" s="1513"/>
      <c r="EQ15" s="1513"/>
      <c r="ER15" s="1513"/>
      <c r="ES15" s="1513"/>
      <c r="ET15" s="1513"/>
      <c r="EU15" s="1513"/>
      <c r="EV15" s="1513"/>
      <c r="EW15" s="1513"/>
      <c r="EX15" s="1513"/>
      <c r="EY15" s="1513"/>
      <c r="EZ15" s="1513"/>
      <c r="FA15" s="1513"/>
      <c r="FB15" s="1513"/>
      <c r="FC15" s="1513"/>
      <c r="FD15" s="1513"/>
      <c r="FE15" s="1513"/>
      <c r="FF15" s="1513"/>
      <c r="FG15" s="1513"/>
      <c r="FH15" s="1513"/>
      <c r="FI15" s="1513"/>
      <c r="FJ15" s="1513"/>
      <c r="FK15" s="1513"/>
      <c r="FL15" s="1513"/>
      <c r="FM15" s="1513"/>
      <c r="FN15" s="1513"/>
      <c r="FO15" s="1513"/>
      <c r="FP15" s="1513"/>
      <c r="FQ15" s="1513"/>
      <c r="FR15" s="1513"/>
      <c r="FS15" s="1513"/>
      <c r="FT15" s="1513"/>
      <c r="FU15" s="1513"/>
      <c r="FV15" s="1513"/>
      <c r="FW15" s="1513"/>
      <c r="FX15" s="1513"/>
      <c r="FY15" s="1513"/>
      <c r="FZ15" s="1513"/>
      <c r="GA15" s="1513"/>
      <c r="GB15" s="1513"/>
      <c r="GC15" s="1513"/>
      <c r="GD15" s="1513"/>
      <c r="GE15" s="1513"/>
      <c r="GF15" s="1513"/>
      <c r="GG15" s="1513"/>
      <c r="GH15" s="1513"/>
      <c r="GI15" s="1513"/>
      <c r="GJ15" s="1513"/>
      <c r="GK15" s="1513"/>
      <c r="GL15" s="1513"/>
      <c r="GM15" s="1513"/>
      <c r="GN15" s="1513"/>
      <c r="GO15" s="1513"/>
      <c r="GP15" s="1513"/>
      <c r="GQ15" s="1513"/>
      <c r="GR15" s="1513"/>
      <c r="GS15" s="1513"/>
      <c r="GT15" s="1513"/>
      <c r="GU15" s="1513"/>
      <c r="GV15" s="1513"/>
      <c r="GW15" s="1513"/>
      <c r="GX15" s="1513"/>
      <c r="GY15" s="1513"/>
      <c r="GZ15" s="1513"/>
      <c r="HA15" s="1513"/>
      <c r="HB15" s="1513"/>
      <c r="HC15" s="1513"/>
      <c r="HD15" s="1513"/>
      <c r="HE15" s="1513"/>
      <c r="HF15" s="1513"/>
      <c r="HG15" s="1513"/>
      <c r="HH15" s="1513"/>
      <c r="HI15" s="1513"/>
      <c r="HJ15" s="1513"/>
      <c r="HK15" s="1513"/>
      <c r="HL15" s="1513"/>
      <c r="HM15" s="1513"/>
      <c r="HN15" s="1513"/>
      <c r="HO15" s="1513"/>
      <c r="HP15" s="1513"/>
      <c r="HQ15" s="1513"/>
      <c r="HR15" s="1513"/>
      <c r="HS15" s="1513"/>
      <c r="HT15" s="1513"/>
      <c r="HU15" s="1513"/>
      <c r="HV15" s="1513"/>
      <c r="HW15" s="1513"/>
      <c r="HX15" s="1513"/>
      <c r="HY15" s="1513"/>
      <c r="HZ15" s="1513"/>
      <c r="IA15" s="1513"/>
      <c r="IB15" s="1513"/>
      <c r="IC15" s="1513"/>
      <c r="ID15" s="1513"/>
    </row>
    <row r="16" spans="1:238" s="1442" customFormat="1" ht="18.75">
      <c r="A16" s="1581" t="s">
        <v>147</v>
      </c>
      <c r="B16" s="1465" t="s">
        <v>79</v>
      </c>
      <c r="C16" s="1466"/>
      <c r="D16" s="1466" t="s">
        <v>253</v>
      </c>
      <c r="E16" s="1466"/>
      <c r="F16" s="1483"/>
      <c r="G16" s="1564">
        <v>2.5</v>
      </c>
      <c r="H16" s="1466">
        <v>75</v>
      </c>
      <c r="I16" s="1571">
        <v>27</v>
      </c>
      <c r="J16" s="1571">
        <v>18</v>
      </c>
      <c r="K16" s="1572">
        <v>9</v>
      </c>
      <c r="L16" s="1572"/>
      <c r="M16" s="1573">
        <v>48</v>
      </c>
      <c r="N16" s="1466"/>
      <c r="O16" s="1466"/>
      <c r="P16" s="1576">
        <v>3</v>
      </c>
      <c r="Q16" s="1582"/>
      <c r="R16" s="1582"/>
      <c r="S16" s="1583"/>
      <c r="T16" s="1584"/>
      <c r="U16" s="1441" t="s">
        <v>275</v>
      </c>
      <c r="V16" s="1441" t="s">
        <v>275</v>
      </c>
      <c r="W16" s="1441" t="s">
        <v>274</v>
      </c>
      <c r="X16" s="1441" t="s">
        <v>275</v>
      </c>
      <c r="Y16" s="1441" t="s">
        <v>275</v>
      </c>
      <c r="Z16" s="1441" t="s">
        <v>275</v>
      </c>
      <c r="AA16" s="1584"/>
      <c r="AB16" s="1584"/>
      <c r="AC16" s="1584"/>
      <c r="AD16" s="1584"/>
      <c r="AE16" s="1584"/>
      <c r="AF16" s="1584"/>
      <c r="AG16" s="1584"/>
      <c r="AH16" s="1584"/>
      <c r="AI16" s="1584"/>
      <c r="AJ16" s="1584"/>
      <c r="AK16" s="1584"/>
      <c r="AL16" s="1584"/>
      <c r="AM16" s="1585"/>
      <c r="AN16" s="1585"/>
      <c r="AO16" s="1585"/>
      <c r="AP16" s="1585"/>
      <c r="AQ16" s="1585"/>
      <c r="AR16" s="1585"/>
      <c r="AS16" s="1585"/>
      <c r="AT16" s="1585"/>
      <c r="AU16" s="1585"/>
      <c r="AV16" s="1585"/>
      <c r="AW16" s="1585"/>
      <c r="AX16" s="1585"/>
      <c r="AY16" s="1585"/>
      <c r="AZ16" s="1585"/>
      <c r="BA16" s="1585"/>
      <c r="BB16" s="1585"/>
      <c r="BC16" s="1585"/>
      <c r="BD16" s="1585"/>
      <c r="BE16" s="1585"/>
      <c r="BF16" s="1585"/>
      <c r="BG16" s="1585"/>
      <c r="BH16" s="1585"/>
      <c r="BI16" s="1585"/>
      <c r="BJ16" s="1585"/>
      <c r="BK16" s="1585"/>
      <c r="BL16" s="1585"/>
      <c r="BM16" s="1585"/>
      <c r="BN16" s="1585"/>
      <c r="BO16" s="1585"/>
      <c r="BP16" s="1585"/>
      <c r="BQ16" s="1585"/>
      <c r="BR16" s="1585"/>
      <c r="BS16" s="1585"/>
      <c r="BT16" s="1585"/>
      <c r="BU16" s="1585"/>
      <c r="BV16" s="1585"/>
      <c r="BW16" s="1585"/>
      <c r="BX16" s="1585"/>
      <c r="BY16" s="1585"/>
      <c r="BZ16" s="1585"/>
      <c r="CA16" s="1585"/>
      <c r="CB16" s="1585"/>
      <c r="CC16" s="1585"/>
      <c r="CD16" s="1585"/>
      <c r="CE16" s="1585"/>
      <c r="CF16" s="1585"/>
      <c r="CG16" s="1585"/>
      <c r="CH16" s="1585"/>
      <c r="CI16" s="1585"/>
      <c r="CJ16" s="1585"/>
      <c r="CK16" s="1585"/>
      <c r="CL16" s="1585"/>
      <c r="CM16" s="1585"/>
      <c r="CN16" s="1585"/>
      <c r="CO16" s="1585"/>
      <c r="CP16" s="1585"/>
      <c r="CQ16" s="1585"/>
      <c r="CR16" s="1585"/>
      <c r="CS16" s="1585"/>
      <c r="CT16" s="1585"/>
      <c r="CU16" s="1585"/>
      <c r="CV16" s="1585"/>
      <c r="CW16" s="1585"/>
      <c r="CX16" s="1585"/>
      <c r="CY16" s="1585"/>
      <c r="CZ16" s="1585"/>
      <c r="DA16" s="1585"/>
      <c r="DB16" s="1585"/>
      <c r="DC16" s="1585"/>
      <c r="DD16" s="1585"/>
      <c r="DE16" s="1585"/>
      <c r="DF16" s="1585"/>
      <c r="DG16" s="1585"/>
      <c r="DH16" s="1585"/>
      <c r="DI16" s="1585"/>
      <c r="DJ16" s="1585"/>
      <c r="DK16" s="1585"/>
      <c r="DL16" s="1585"/>
      <c r="DM16" s="1585"/>
      <c r="DN16" s="1585"/>
      <c r="DO16" s="1585"/>
      <c r="DP16" s="1585"/>
      <c r="DQ16" s="1585"/>
      <c r="DR16" s="1585"/>
      <c r="DS16" s="1585"/>
      <c r="DT16" s="1585"/>
      <c r="DU16" s="1585"/>
      <c r="DV16" s="1585"/>
      <c r="DW16" s="1585"/>
      <c r="DX16" s="1585"/>
      <c r="DY16" s="1585"/>
      <c r="DZ16" s="1585"/>
      <c r="EA16" s="1585"/>
      <c r="EB16" s="1585"/>
      <c r="EC16" s="1585"/>
      <c r="ED16" s="1585"/>
      <c r="EE16" s="1585"/>
      <c r="EF16" s="1585"/>
      <c r="EG16" s="1585"/>
      <c r="EH16" s="1585"/>
      <c r="EI16" s="1585"/>
      <c r="EJ16" s="1585"/>
      <c r="EK16" s="1585"/>
      <c r="EL16" s="1585"/>
      <c r="EM16" s="1585"/>
      <c r="EN16" s="1585"/>
      <c r="EO16" s="1585"/>
      <c r="EP16" s="1585"/>
      <c r="EQ16" s="1585"/>
      <c r="ER16" s="1585"/>
      <c r="ES16" s="1585"/>
      <c r="ET16" s="1585"/>
      <c r="EU16" s="1585"/>
      <c r="EV16" s="1585"/>
      <c r="EW16" s="1585"/>
      <c r="EX16" s="1585"/>
      <c r="EY16" s="1585"/>
      <c r="EZ16" s="1585"/>
      <c r="FA16" s="1585"/>
      <c r="FB16" s="1585"/>
      <c r="FC16" s="1585"/>
      <c r="FD16" s="1585"/>
      <c r="FE16" s="1585"/>
      <c r="FF16" s="1585"/>
      <c r="FG16" s="1585"/>
      <c r="FH16" s="1585"/>
      <c r="FI16" s="1585"/>
      <c r="FJ16" s="1585"/>
      <c r="FK16" s="1585"/>
      <c r="FL16" s="1585"/>
      <c r="FM16" s="1585"/>
      <c r="FN16" s="1585"/>
      <c r="FO16" s="1585"/>
      <c r="FP16" s="1585"/>
      <c r="FQ16" s="1585"/>
      <c r="FR16" s="1585"/>
      <c r="FS16" s="1585"/>
      <c r="FT16" s="1585"/>
      <c r="FU16" s="1585"/>
      <c r="FV16" s="1585"/>
      <c r="FW16" s="1585"/>
      <c r="FX16" s="1585"/>
      <c r="FY16" s="1585"/>
      <c r="FZ16" s="1585"/>
      <c r="GA16" s="1585"/>
      <c r="GB16" s="1585"/>
      <c r="GC16" s="1585"/>
      <c r="GD16" s="1585"/>
      <c r="GE16" s="1585"/>
      <c r="GF16" s="1585"/>
      <c r="GG16" s="1585"/>
      <c r="GH16" s="1585"/>
      <c r="GI16" s="1585"/>
      <c r="GJ16" s="1585"/>
      <c r="GK16" s="1585"/>
      <c r="GL16" s="1585"/>
      <c r="GM16" s="1585"/>
      <c r="GN16" s="1585"/>
      <c r="GO16" s="1585"/>
      <c r="GP16" s="1585"/>
      <c r="GQ16" s="1585"/>
      <c r="GR16" s="1585"/>
      <c r="GS16" s="1585"/>
      <c r="GT16" s="1585"/>
      <c r="GU16" s="1585"/>
      <c r="GV16" s="1585"/>
      <c r="GW16" s="1585"/>
      <c r="GX16" s="1585"/>
      <c r="GY16" s="1585"/>
      <c r="GZ16" s="1585"/>
      <c r="HA16" s="1585"/>
      <c r="HB16" s="1585"/>
      <c r="HC16" s="1585"/>
      <c r="HD16" s="1585"/>
      <c r="HE16" s="1585"/>
      <c r="HF16" s="1585"/>
      <c r="HG16" s="1585"/>
      <c r="HH16" s="1585"/>
      <c r="HI16" s="1585"/>
      <c r="HJ16" s="1585"/>
      <c r="HK16" s="1585"/>
      <c r="HL16" s="1585"/>
      <c r="HM16" s="1585"/>
      <c r="HN16" s="1585"/>
      <c r="HO16" s="1585"/>
      <c r="HP16" s="1585"/>
      <c r="HQ16" s="1585"/>
      <c r="HR16" s="1585"/>
      <c r="HS16" s="1585"/>
      <c r="HT16" s="1585"/>
      <c r="HU16" s="1585"/>
      <c r="HV16" s="1585"/>
      <c r="HW16" s="1585"/>
      <c r="HX16" s="1585"/>
      <c r="HY16" s="1585"/>
      <c r="HZ16" s="1585"/>
      <c r="IA16" s="1585"/>
      <c r="IB16" s="1585"/>
      <c r="IC16" s="1585"/>
      <c r="ID16" s="1585"/>
    </row>
    <row r="17" spans="1:238" s="1442" customFormat="1" ht="18.75">
      <c r="A17" s="992" t="s">
        <v>149</v>
      </c>
      <c r="B17" s="1542" t="s">
        <v>99</v>
      </c>
      <c r="C17" s="1543"/>
      <c r="D17" s="1544"/>
      <c r="E17" s="1544"/>
      <c r="F17" s="1441"/>
      <c r="G17" s="1545">
        <v>11</v>
      </c>
      <c r="H17" s="998">
        <v>330</v>
      </c>
      <c r="I17" s="1546"/>
      <c r="J17" s="1546"/>
      <c r="K17" s="1543"/>
      <c r="L17" s="1543"/>
      <c r="M17" s="1547"/>
      <c r="N17" s="1548"/>
      <c r="O17" s="1548"/>
      <c r="P17" s="1549"/>
      <c r="Q17" s="1550"/>
      <c r="R17" s="1550"/>
      <c r="S17" s="1551"/>
      <c r="T17" s="1514"/>
      <c r="U17" s="1441" t="s">
        <v>275</v>
      </c>
      <c r="V17" s="1441" t="s">
        <v>275</v>
      </c>
      <c r="W17" s="1441" t="s">
        <v>274</v>
      </c>
      <c r="X17" s="1441" t="s">
        <v>274</v>
      </c>
      <c r="Y17" s="1441" t="s">
        <v>275</v>
      </c>
      <c r="Z17" s="1441" t="s">
        <v>275</v>
      </c>
      <c r="AA17" s="1514"/>
      <c r="AB17" s="1514"/>
      <c r="AC17" s="1514"/>
      <c r="AD17" s="1514"/>
      <c r="AE17" s="1514"/>
      <c r="AF17" s="1514"/>
      <c r="AG17" s="1514"/>
      <c r="AH17" s="1514"/>
      <c r="AI17" s="1514"/>
      <c r="AJ17" s="1514"/>
      <c r="AK17" s="1514"/>
      <c r="AL17" s="1514"/>
      <c r="AM17" s="1513"/>
      <c r="AN17" s="1513"/>
      <c r="AO17" s="1513"/>
      <c r="AP17" s="1513"/>
      <c r="AQ17" s="1513"/>
      <c r="AR17" s="1513"/>
      <c r="AS17" s="1513"/>
      <c r="AT17" s="1513"/>
      <c r="AU17" s="1513"/>
      <c r="AV17" s="1513"/>
      <c r="AW17" s="1513"/>
      <c r="AX17" s="1513"/>
      <c r="AY17" s="1513"/>
      <c r="AZ17" s="1513"/>
      <c r="BA17" s="1513"/>
      <c r="BB17" s="1513"/>
      <c r="BC17" s="1513"/>
      <c r="BD17" s="1513"/>
      <c r="BE17" s="1513"/>
      <c r="BF17" s="1513"/>
      <c r="BG17" s="1513"/>
      <c r="BH17" s="1513"/>
      <c r="BI17" s="1513"/>
      <c r="BJ17" s="1513"/>
      <c r="BK17" s="1513"/>
      <c r="BL17" s="1513"/>
      <c r="BM17" s="1513"/>
      <c r="BN17" s="1513"/>
      <c r="BO17" s="1513"/>
      <c r="BP17" s="1513"/>
      <c r="BQ17" s="1513"/>
      <c r="BR17" s="1513"/>
      <c r="BS17" s="1513"/>
      <c r="BT17" s="1513"/>
      <c r="BU17" s="1513"/>
      <c r="BV17" s="1513"/>
      <c r="BW17" s="1513"/>
      <c r="BX17" s="1513"/>
      <c r="BY17" s="1513"/>
      <c r="BZ17" s="1513"/>
      <c r="CA17" s="1513"/>
      <c r="CB17" s="1513"/>
      <c r="CC17" s="1513"/>
      <c r="CD17" s="1513"/>
      <c r="CE17" s="1513"/>
      <c r="CF17" s="1513"/>
      <c r="CG17" s="1513"/>
      <c r="CH17" s="1513"/>
      <c r="CI17" s="1513"/>
      <c r="CJ17" s="1513"/>
      <c r="CK17" s="1513"/>
      <c r="CL17" s="1513"/>
      <c r="CM17" s="1513"/>
      <c r="CN17" s="1513"/>
      <c r="CO17" s="1513"/>
      <c r="CP17" s="1513"/>
      <c r="CQ17" s="1513"/>
      <c r="CR17" s="1513"/>
      <c r="CS17" s="1513"/>
      <c r="CT17" s="1513"/>
      <c r="CU17" s="1513"/>
      <c r="CV17" s="1513"/>
      <c r="CW17" s="1513"/>
      <c r="CX17" s="1513"/>
      <c r="CY17" s="1513"/>
      <c r="CZ17" s="1513"/>
      <c r="DA17" s="1513"/>
      <c r="DB17" s="1513"/>
      <c r="DC17" s="1513"/>
      <c r="DD17" s="1513"/>
      <c r="DE17" s="1513"/>
      <c r="DF17" s="1513"/>
      <c r="DG17" s="1513"/>
      <c r="DH17" s="1513"/>
      <c r="DI17" s="1513"/>
      <c r="DJ17" s="1513"/>
      <c r="DK17" s="1513"/>
      <c r="DL17" s="1513"/>
      <c r="DM17" s="1513"/>
      <c r="DN17" s="1513"/>
      <c r="DO17" s="1513"/>
      <c r="DP17" s="1513"/>
      <c r="DQ17" s="1513"/>
      <c r="DR17" s="1513"/>
      <c r="DS17" s="1513"/>
      <c r="DT17" s="1513"/>
      <c r="DU17" s="1513"/>
      <c r="DV17" s="1513"/>
      <c r="DW17" s="1513"/>
      <c r="DX17" s="1513"/>
      <c r="DY17" s="1513"/>
      <c r="DZ17" s="1513"/>
      <c r="EA17" s="1513"/>
      <c r="EB17" s="1513"/>
      <c r="EC17" s="1513"/>
      <c r="ED17" s="1513"/>
      <c r="EE17" s="1513"/>
      <c r="EF17" s="1513"/>
      <c r="EG17" s="1513"/>
      <c r="EH17" s="1513"/>
      <c r="EI17" s="1513"/>
      <c r="EJ17" s="1513"/>
      <c r="EK17" s="1513"/>
      <c r="EL17" s="1513"/>
      <c r="EM17" s="1513"/>
      <c r="EN17" s="1513"/>
      <c r="EO17" s="1513"/>
      <c r="EP17" s="1513"/>
      <c r="EQ17" s="1513"/>
      <c r="ER17" s="1513"/>
      <c r="ES17" s="1513"/>
      <c r="ET17" s="1513"/>
      <c r="EU17" s="1513"/>
      <c r="EV17" s="1513"/>
      <c r="EW17" s="1513"/>
      <c r="EX17" s="1513"/>
      <c r="EY17" s="1513"/>
      <c r="EZ17" s="1513"/>
      <c r="FA17" s="1513"/>
      <c r="FB17" s="1513"/>
      <c r="FC17" s="1513"/>
      <c r="FD17" s="1513"/>
      <c r="FE17" s="1513"/>
      <c r="FF17" s="1513"/>
      <c r="FG17" s="1513"/>
      <c r="FH17" s="1513"/>
      <c r="FI17" s="1513"/>
      <c r="FJ17" s="1513"/>
      <c r="FK17" s="1513"/>
      <c r="FL17" s="1513"/>
      <c r="FM17" s="1513"/>
      <c r="FN17" s="1513"/>
      <c r="FO17" s="1513"/>
      <c r="FP17" s="1513"/>
      <c r="FQ17" s="1513"/>
      <c r="FR17" s="1513"/>
      <c r="FS17" s="1513"/>
      <c r="FT17" s="1513"/>
      <c r="FU17" s="1513"/>
      <c r="FV17" s="1513"/>
      <c r="FW17" s="1513"/>
      <c r="FX17" s="1513"/>
      <c r="FY17" s="1513"/>
      <c r="FZ17" s="1513"/>
      <c r="GA17" s="1513"/>
      <c r="GB17" s="1513"/>
      <c r="GC17" s="1513"/>
      <c r="GD17" s="1513"/>
      <c r="GE17" s="1513"/>
      <c r="GF17" s="1513"/>
      <c r="GG17" s="1513"/>
      <c r="GH17" s="1513"/>
      <c r="GI17" s="1513"/>
      <c r="GJ17" s="1513"/>
      <c r="GK17" s="1513"/>
      <c r="GL17" s="1513"/>
      <c r="GM17" s="1513"/>
      <c r="GN17" s="1513"/>
      <c r="GO17" s="1513"/>
      <c r="GP17" s="1513"/>
      <c r="GQ17" s="1513"/>
      <c r="GR17" s="1513"/>
      <c r="GS17" s="1513"/>
      <c r="GT17" s="1513"/>
      <c r="GU17" s="1513"/>
      <c r="GV17" s="1513"/>
      <c r="GW17" s="1513"/>
      <c r="GX17" s="1513"/>
      <c r="GY17" s="1513"/>
      <c r="GZ17" s="1513"/>
      <c r="HA17" s="1513"/>
      <c r="HB17" s="1513"/>
      <c r="HC17" s="1513"/>
      <c r="HD17" s="1513"/>
      <c r="HE17" s="1513"/>
      <c r="HF17" s="1513"/>
      <c r="HG17" s="1513"/>
      <c r="HH17" s="1513"/>
      <c r="HI17" s="1513"/>
      <c r="HJ17" s="1513"/>
      <c r="HK17" s="1513"/>
      <c r="HL17" s="1513"/>
      <c r="HM17" s="1513"/>
      <c r="HN17" s="1513"/>
      <c r="HO17" s="1513"/>
      <c r="HP17" s="1513"/>
      <c r="HQ17" s="1513"/>
      <c r="HR17" s="1513"/>
      <c r="HS17" s="1513"/>
      <c r="HT17" s="1513"/>
      <c r="HU17" s="1513"/>
      <c r="HV17" s="1513"/>
      <c r="HW17" s="1513"/>
      <c r="HX17" s="1513"/>
      <c r="HY17" s="1513"/>
      <c r="HZ17" s="1513"/>
      <c r="IA17" s="1513"/>
      <c r="IB17" s="1513"/>
      <c r="IC17" s="1513"/>
      <c r="ID17" s="1513"/>
    </row>
    <row r="18" spans="1:238" s="1442" customFormat="1" ht="18.75">
      <c r="A18" s="992" t="s">
        <v>192</v>
      </c>
      <c r="B18" s="1577" t="s">
        <v>79</v>
      </c>
      <c r="C18" s="1543"/>
      <c r="D18" s="1543" t="s">
        <v>253</v>
      </c>
      <c r="E18" s="1543"/>
      <c r="F18" s="1545"/>
      <c r="G18" s="1545">
        <v>2</v>
      </c>
      <c r="H18" s="998">
        <v>60</v>
      </c>
      <c r="I18" s="1546">
        <v>27</v>
      </c>
      <c r="J18" s="1546">
        <v>18</v>
      </c>
      <c r="K18" s="1543">
        <v>9</v>
      </c>
      <c r="L18" s="1543"/>
      <c r="M18" s="1547">
        <v>33</v>
      </c>
      <c r="N18" s="1548"/>
      <c r="O18" s="1586"/>
      <c r="P18" s="1580">
        <v>3</v>
      </c>
      <c r="Q18" s="1587"/>
      <c r="R18" s="1550"/>
      <c r="S18" s="1551"/>
      <c r="T18" s="1514"/>
      <c r="U18" s="1441" t="s">
        <v>275</v>
      </c>
      <c r="V18" s="1441" t="s">
        <v>275</v>
      </c>
      <c r="W18" s="1441" t="s">
        <v>274</v>
      </c>
      <c r="X18" s="1441" t="s">
        <v>275</v>
      </c>
      <c r="Y18" s="1441" t="s">
        <v>275</v>
      </c>
      <c r="Z18" s="1441" t="s">
        <v>275</v>
      </c>
      <c r="AA18" s="1514"/>
      <c r="AB18" s="1514"/>
      <c r="AC18" s="1514"/>
      <c r="AD18" s="1514"/>
      <c r="AE18" s="1514"/>
      <c r="AF18" s="1514"/>
      <c r="AG18" s="1514"/>
      <c r="AH18" s="1514"/>
      <c r="AI18" s="1514"/>
      <c r="AJ18" s="1514"/>
      <c r="AK18" s="1514"/>
      <c r="AL18" s="1514"/>
      <c r="AM18" s="1513"/>
      <c r="AN18" s="1513"/>
      <c r="AO18" s="1513"/>
      <c r="AP18" s="1513"/>
      <c r="AQ18" s="1513"/>
      <c r="AR18" s="1513"/>
      <c r="AS18" s="1513"/>
      <c r="AT18" s="1513"/>
      <c r="AU18" s="1513"/>
      <c r="AV18" s="1513"/>
      <c r="AW18" s="1513"/>
      <c r="AX18" s="1513"/>
      <c r="AY18" s="1513"/>
      <c r="AZ18" s="1513"/>
      <c r="BA18" s="1513"/>
      <c r="BB18" s="1513"/>
      <c r="BC18" s="1513"/>
      <c r="BD18" s="1513"/>
      <c r="BE18" s="1513"/>
      <c r="BF18" s="1513"/>
      <c r="BG18" s="1513"/>
      <c r="BH18" s="1513"/>
      <c r="BI18" s="1513"/>
      <c r="BJ18" s="1513"/>
      <c r="BK18" s="1513"/>
      <c r="BL18" s="1513"/>
      <c r="BM18" s="1513"/>
      <c r="BN18" s="1513"/>
      <c r="BO18" s="1513"/>
      <c r="BP18" s="1513"/>
      <c r="BQ18" s="1513"/>
      <c r="BR18" s="1513"/>
      <c r="BS18" s="1513"/>
      <c r="BT18" s="1513"/>
      <c r="BU18" s="1513"/>
      <c r="BV18" s="1513"/>
      <c r="BW18" s="1513"/>
      <c r="BX18" s="1513"/>
      <c r="BY18" s="1513"/>
      <c r="BZ18" s="1513"/>
      <c r="CA18" s="1513"/>
      <c r="CB18" s="1513"/>
      <c r="CC18" s="1513"/>
      <c r="CD18" s="1513"/>
      <c r="CE18" s="1513"/>
      <c r="CF18" s="1513"/>
      <c r="CG18" s="1513"/>
      <c r="CH18" s="1513"/>
      <c r="CI18" s="1513"/>
      <c r="CJ18" s="1513"/>
      <c r="CK18" s="1513"/>
      <c r="CL18" s="1513"/>
      <c r="CM18" s="1513"/>
      <c r="CN18" s="1513"/>
      <c r="CO18" s="1513"/>
      <c r="CP18" s="1513"/>
      <c r="CQ18" s="1513"/>
      <c r="CR18" s="1513"/>
      <c r="CS18" s="1513"/>
      <c r="CT18" s="1513"/>
      <c r="CU18" s="1513"/>
      <c r="CV18" s="1513"/>
      <c r="CW18" s="1513"/>
      <c r="CX18" s="1513"/>
      <c r="CY18" s="1513"/>
      <c r="CZ18" s="1513"/>
      <c r="DA18" s="1513"/>
      <c r="DB18" s="1513"/>
      <c r="DC18" s="1513"/>
      <c r="DD18" s="1513"/>
      <c r="DE18" s="1513"/>
      <c r="DF18" s="1513"/>
      <c r="DG18" s="1513"/>
      <c r="DH18" s="1513"/>
      <c r="DI18" s="1513"/>
      <c r="DJ18" s="1513"/>
      <c r="DK18" s="1513"/>
      <c r="DL18" s="1513"/>
      <c r="DM18" s="1513"/>
      <c r="DN18" s="1513"/>
      <c r="DO18" s="1513"/>
      <c r="DP18" s="1513"/>
      <c r="DQ18" s="1513"/>
      <c r="DR18" s="1513"/>
      <c r="DS18" s="1513"/>
      <c r="DT18" s="1513"/>
      <c r="DU18" s="1513"/>
      <c r="DV18" s="1513"/>
      <c r="DW18" s="1513"/>
      <c r="DX18" s="1513"/>
      <c r="DY18" s="1513"/>
      <c r="DZ18" s="1513"/>
      <c r="EA18" s="1513"/>
      <c r="EB18" s="1513"/>
      <c r="EC18" s="1513"/>
      <c r="ED18" s="1513"/>
      <c r="EE18" s="1513"/>
      <c r="EF18" s="1513"/>
      <c r="EG18" s="1513"/>
      <c r="EH18" s="1513"/>
      <c r="EI18" s="1513"/>
      <c r="EJ18" s="1513"/>
      <c r="EK18" s="1513"/>
      <c r="EL18" s="1513"/>
      <c r="EM18" s="1513"/>
      <c r="EN18" s="1513"/>
      <c r="EO18" s="1513"/>
      <c r="EP18" s="1513"/>
      <c r="EQ18" s="1513"/>
      <c r="ER18" s="1513"/>
      <c r="ES18" s="1513"/>
      <c r="ET18" s="1513"/>
      <c r="EU18" s="1513"/>
      <c r="EV18" s="1513"/>
      <c r="EW18" s="1513"/>
      <c r="EX18" s="1513"/>
      <c r="EY18" s="1513"/>
      <c r="EZ18" s="1513"/>
      <c r="FA18" s="1513"/>
      <c r="FB18" s="1513"/>
      <c r="FC18" s="1513"/>
      <c r="FD18" s="1513"/>
      <c r="FE18" s="1513"/>
      <c r="FF18" s="1513"/>
      <c r="FG18" s="1513"/>
      <c r="FH18" s="1513"/>
      <c r="FI18" s="1513"/>
      <c r="FJ18" s="1513"/>
      <c r="FK18" s="1513"/>
      <c r="FL18" s="1513"/>
      <c r="FM18" s="1513"/>
      <c r="FN18" s="1513"/>
      <c r="FO18" s="1513"/>
      <c r="FP18" s="1513"/>
      <c r="FQ18" s="1513"/>
      <c r="FR18" s="1513"/>
      <c r="FS18" s="1513"/>
      <c r="FT18" s="1513"/>
      <c r="FU18" s="1513"/>
      <c r="FV18" s="1513"/>
      <c r="FW18" s="1513"/>
      <c r="FX18" s="1513"/>
      <c r="FY18" s="1513"/>
      <c r="FZ18" s="1513"/>
      <c r="GA18" s="1513"/>
      <c r="GB18" s="1513"/>
      <c r="GC18" s="1513"/>
      <c r="GD18" s="1513"/>
      <c r="GE18" s="1513"/>
      <c r="GF18" s="1513"/>
      <c r="GG18" s="1513"/>
      <c r="GH18" s="1513"/>
      <c r="GI18" s="1513"/>
      <c r="GJ18" s="1513"/>
      <c r="GK18" s="1513"/>
      <c r="GL18" s="1513"/>
      <c r="GM18" s="1513"/>
      <c r="GN18" s="1513"/>
      <c r="GO18" s="1513"/>
      <c r="GP18" s="1513"/>
      <c r="GQ18" s="1513"/>
      <c r="GR18" s="1513"/>
      <c r="GS18" s="1513"/>
      <c r="GT18" s="1513"/>
      <c r="GU18" s="1513"/>
      <c r="GV18" s="1513"/>
      <c r="GW18" s="1513"/>
      <c r="GX18" s="1513"/>
      <c r="GY18" s="1513"/>
      <c r="GZ18" s="1513"/>
      <c r="HA18" s="1513"/>
      <c r="HB18" s="1513"/>
      <c r="HC18" s="1513"/>
      <c r="HD18" s="1513"/>
      <c r="HE18" s="1513"/>
      <c r="HF18" s="1513"/>
      <c r="HG18" s="1513"/>
      <c r="HH18" s="1513"/>
      <c r="HI18" s="1513"/>
      <c r="HJ18" s="1513"/>
      <c r="HK18" s="1513"/>
      <c r="HL18" s="1513"/>
      <c r="HM18" s="1513"/>
      <c r="HN18" s="1513"/>
      <c r="HO18" s="1513"/>
      <c r="HP18" s="1513"/>
      <c r="HQ18" s="1513"/>
      <c r="HR18" s="1513"/>
      <c r="HS18" s="1513"/>
      <c r="HT18" s="1513"/>
      <c r="HU18" s="1513"/>
      <c r="HV18" s="1513"/>
      <c r="HW18" s="1513"/>
      <c r="HX18" s="1513"/>
      <c r="HY18" s="1513"/>
      <c r="HZ18" s="1513"/>
      <c r="IA18" s="1513"/>
      <c r="IB18" s="1513"/>
      <c r="IC18" s="1513"/>
      <c r="ID18" s="1513"/>
    </row>
    <row r="19" spans="1:238" s="1442" customFormat="1" ht="18.75">
      <c r="A19" s="992" t="s">
        <v>202</v>
      </c>
      <c r="B19" s="1441" t="s">
        <v>88</v>
      </c>
      <c r="C19" s="1543"/>
      <c r="D19" s="1544"/>
      <c r="E19" s="1544"/>
      <c r="F19" s="1578"/>
      <c r="G19" s="1588">
        <v>10</v>
      </c>
      <c r="H19" s="1466">
        <v>300</v>
      </c>
      <c r="I19" s="1571">
        <v>117</v>
      </c>
      <c r="J19" s="1571">
        <v>51</v>
      </c>
      <c r="K19" s="1572">
        <v>33</v>
      </c>
      <c r="L19" s="1572">
        <v>33</v>
      </c>
      <c r="M19" s="1573">
        <v>183</v>
      </c>
      <c r="N19" s="1470"/>
      <c r="O19" s="1470"/>
      <c r="P19" s="1589"/>
      <c r="Q19" s="1589"/>
      <c r="R19" s="1589"/>
      <c r="S19" s="1589"/>
      <c r="T19" s="1514"/>
      <c r="U19" s="1441" t="s">
        <v>275</v>
      </c>
      <c r="V19" s="1441" t="s">
        <v>275</v>
      </c>
      <c r="W19" s="1441" t="s">
        <v>274</v>
      </c>
      <c r="X19" s="1441" t="s">
        <v>274</v>
      </c>
      <c r="Y19" s="1441" t="s">
        <v>275</v>
      </c>
      <c r="Z19" s="1441" t="s">
        <v>275</v>
      </c>
      <c r="AA19" s="1514"/>
      <c r="AB19" s="1514"/>
      <c r="AC19" s="1514"/>
      <c r="AD19" s="1514"/>
      <c r="AE19" s="1514"/>
      <c r="AF19" s="1514"/>
      <c r="AG19" s="1514"/>
      <c r="AH19" s="1514"/>
      <c r="AI19" s="1514"/>
      <c r="AJ19" s="1514"/>
      <c r="AK19" s="1514"/>
      <c r="AL19" s="1514"/>
      <c r="AM19" s="1513"/>
      <c r="AN19" s="1513"/>
      <c r="AO19" s="1513"/>
      <c r="AP19" s="1513"/>
      <c r="AQ19" s="1513"/>
      <c r="AR19" s="1513"/>
      <c r="AS19" s="1513"/>
      <c r="AT19" s="1513"/>
      <c r="AU19" s="1513"/>
      <c r="AV19" s="1513"/>
      <c r="AW19" s="1513"/>
      <c r="AX19" s="1513"/>
      <c r="AY19" s="1513"/>
      <c r="AZ19" s="1513"/>
      <c r="BA19" s="1513"/>
      <c r="BB19" s="1513"/>
      <c r="BC19" s="1513"/>
      <c r="BD19" s="1513"/>
      <c r="BE19" s="1513"/>
      <c r="BF19" s="1513"/>
      <c r="BG19" s="1513"/>
      <c r="BH19" s="1513"/>
      <c r="BI19" s="1513"/>
      <c r="BJ19" s="1513"/>
      <c r="BK19" s="1513"/>
      <c r="BL19" s="1513"/>
      <c r="BM19" s="1513"/>
      <c r="BN19" s="1513"/>
      <c r="BO19" s="1513"/>
      <c r="BP19" s="1513"/>
      <c r="BQ19" s="1513"/>
      <c r="BR19" s="1513"/>
      <c r="BS19" s="1513"/>
      <c r="BT19" s="1513"/>
      <c r="BU19" s="1513"/>
      <c r="BV19" s="1513"/>
      <c r="BW19" s="1513"/>
      <c r="BX19" s="1513"/>
      <c r="BY19" s="1513"/>
      <c r="BZ19" s="1513"/>
      <c r="CA19" s="1513"/>
      <c r="CB19" s="1513"/>
      <c r="CC19" s="1513"/>
      <c r="CD19" s="1513"/>
      <c r="CE19" s="1513"/>
      <c r="CF19" s="1513"/>
      <c r="CG19" s="1513"/>
      <c r="CH19" s="1513"/>
      <c r="CI19" s="1513"/>
      <c r="CJ19" s="1513"/>
      <c r="CK19" s="1513"/>
      <c r="CL19" s="1513"/>
      <c r="CM19" s="1513"/>
      <c r="CN19" s="1513"/>
      <c r="CO19" s="1513"/>
      <c r="CP19" s="1513"/>
      <c r="CQ19" s="1513"/>
      <c r="CR19" s="1513"/>
      <c r="CS19" s="1513"/>
      <c r="CT19" s="1513"/>
      <c r="CU19" s="1513"/>
      <c r="CV19" s="1513"/>
      <c r="CW19" s="1513"/>
      <c r="CX19" s="1513"/>
      <c r="CY19" s="1513"/>
      <c r="CZ19" s="1513"/>
      <c r="DA19" s="1513"/>
      <c r="DB19" s="1513"/>
      <c r="DC19" s="1513"/>
      <c r="DD19" s="1513"/>
      <c r="DE19" s="1513"/>
      <c r="DF19" s="1513"/>
      <c r="DG19" s="1513"/>
      <c r="DH19" s="1513"/>
      <c r="DI19" s="1513"/>
      <c r="DJ19" s="1513"/>
      <c r="DK19" s="1513"/>
      <c r="DL19" s="1513"/>
      <c r="DM19" s="1513"/>
      <c r="DN19" s="1513"/>
      <c r="DO19" s="1513"/>
      <c r="DP19" s="1513"/>
      <c r="DQ19" s="1513"/>
      <c r="DR19" s="1513"/>
      <c r="DS19" s="1513"/>
      <c r="DT19" s="1513"/>
      <c r="DU19" s="1513"/>
      <c r="DV19" s="1513"/>
      <c r="DW19" s="1513"/>
      <c r="DX19" s="1513"/>
      <c r="DY19" s="1513"/>
      <c r="DZ19" s="1513"/>
      <c r="EA19" s="1513"/>
      <c r="EB19" s="1513"/>
      <c r="EC19" s="1513"/>
      <c r="ED19" s="1513"/>
      <c r="EE19" s="1513"/>
      <c r="EF19" s="1513"/>
      <c r="EG19" s="1513"/>
      <c r="EH19" s="1513"/>
      <c r="EI19" s="1513"/>
      <c r="EJ19" s="1513"/>
      <c r="EK19" s="1513"/>
      <c r="EL19" s="1513"/>
      <c r="EM19" s="1513"/>
      <c r="EN19" s="1513"/>
      <c r="EO19" s="1513"/>
      <c r="EP19" s="1513"/>
      <c r="EQ19" s="1513"/>
      <c r="ER19" s="1513"/>
      <c r="ES19" s="1513"/>
      <c r="ET19" s="1513"/>
      <c r="EU19" s="1513"/>
      <c r="EV19" s="1513"/>
      <c r="EW19" s="1513"/>
      <c r="EX19" s="1513"/>
      <c r="EY19" s="1513"/>
      <c r="EZ19" s="1513"/>
      <c r="FA19" s="1513"/>
      <c r="FB19" s="1513"/>
      <c r="FC19" s="1513"/>
      <c r="FD19" s="1513"/>
      <c r="FE19" s="1513"/>
      <c r="FF19" s="1513"/>
      <c r="FG19" s="1513"/>
      <c r="FH19" s="1513"/>
      <c r="FI19" s="1513"/>
      <c r="FJ19" s="1513"/>
      <c r="FK19" s="1513"/>
      <c r="FL19" s="1513"/>
      <c r="FM19" s="1513"/>
      <c r="FN19" s="1513"/>
      <c r="FO19" s="1513"/>
      <c r="FP19" s="1513"/>
      <c r="FQ19" s="1513"/>
      <c r="FR19" s="1513"/>
      <c r="FS19" s="1513"/>
      <c r="FT19" s="1513"/>
      <c r="FU19" s="1513"/>
      <c r="FV19" s="1513"/>
      <c r="FW19" s="1513"/>
      <c r="FX19" s="1513"/>
      <c r="FY19" s="1513"/>
      <c r="FZ19" s="1513"/>
      <c r="GA19" s="1513"/>
      <c r="GB19" s="1513"/>
      <c r="GC19" s="1513"/>
      <c r="GD19" s="1513"/>
      <c r="GE19" s="1513"/>
      <c r="GF19" s="1513"/>
      <c r="GG19" s="1513"/>
      <c r="GH19" s="1513"/>
      <c r="GI19" s="1513"/>
      <c r="GJ19" s="1513"/>
      <c r="GK19" s="1513"/>
      <c r="GL19" s="1513"/>
      <c r="GM19" s="1513"/>
      <c r="GN19" s="1513"/>
      <c r="GO19" s="1513"/>
      <c r="GP19" s="1513"/>
      <c r="GQ19" s="1513"/>
      <c r="GR19" s="1513"/>
      <c r="GS19" s="1513"/>
      <c r="GT19" s="1513"/>
      <c r="GU19" s="1513"/>
      <c r="GV19" s="1513"/>
      <c r="GW19" s="1513"/>
      <c r="GX19" s="1513"/>
      <c r="GY19" s="1513"/>
      <c r="GZ19" s="1513"/>
      <c r="HA19" s="1513"/>
      <c r="HB19" s="1513"/>
      <c r="HC19" s="1513"/>
      <c r="HD19" s="1513"/>
      <c r="HE19" s="1513"/>
      <c r="HF19" s="1513"/>
      <c r="HG19" s="1513"/>
      <c r="HH19" s="1513"/>
      <c r="HI19" s="1513"/>
      <c r="HJ19" s="1513"/>
      <c r="HK19" s="1513"/>
      <c r="HL19" s="1513"/>
      <c r="HM19" s="1513"/>
      <c r="HN19" s="1513"/>
      <c r="HO19" s="1513"/>
      <c r="HP19" s="1513"/>
      <c r="HQ19" s="1513"/>
      <c r="HR19" s="1513"/>
      <c r="HS19" s="1513"/>
      <c r="HT19" s="1513"/>
      <c r="HU19" s="1513"/>
      <c r="HV19" s="1513"/>
      <c r="HW19" s="1513"/>
      <c r="HX19" s="1513"/>
      <c r="HY19" s="1513"/>
      <c r="HZ19" s="1513"/>
      <c r="IA19" s="1513"/>
      <c r="IB19" s="1513"/>
      <c r="IC19" s="1513"/>
      <c r="ID19" s="1513"/>
    </row>
    <row r="20" spans="1:238" s="1442" customFormat="1" ht="18.75">
      <c r="A20" s="992" t="s">
        <v>203</v>
      </c>
      <c r="B20" s="1542" t="s">
        <v>79</v>
      </c>
      <c r="C20" s="1543"/>
      <c r="D20" s="1544" t="s">
        <v>253</v>
      </c>
      <c r="E20" s="1544"/>
      <c r="F20" s="1578"/>
      <c r="G20" s="1590">
        <v>6</v>
      </c>
      <c r="H20" s="998">
        <v>180</v>
      </c>
      <c r="I20" s="1546">
        <v>72</v>
      </c>
      <c r="J20" s="1546">
        <v>36</v>
      </c>
      <c r="K20" s="1543">
        <v>18</v>
      </c>
      <c r="L20" s="1543">
        <v>18</v>
      </c>
      <c r="M20" s="1547">
        <v>108</v>
      </c>
      <c r="N20" s="1548"/>
      <c r="O20" s="1548"/>
      <c r="P20" s="1580">
        <v>8</v>
      </c>
      <c r="Q20" s="1580"/>
      <c r="R20" s="1550"/>
      <c r="S20" s="1550"/>
      <c r="T20" s="1514"/>
      <c r="U20" s="1441" t="s">
        <v>275</v>
      </c>
      <c r="V20" s="1441" t="s">
        <v>275</v>
      </c>
      <c r="W20" s="1441" t="s">
        <v>274</v>
      </c>
      <c r="X20" s="1441" t="s">
        <v>275</v>
      </c>
      <c r="Y20" s="1441" t="s">
        <v>275</v>
      </c>
      <c r="Z20" s="1441" t="s">
        <v>275</v>
      </c>
      <c r="AA20" s="1514"/>
      <c r="AB20" s="1514"/>
      <c r="AC20" s="1514"/>
      <c r="AD20" s="1514"/>
      <c r="AE20" s="1514"/>
      <c r="AF20" s="1514"/>
      <c r="AG20" s="1514"/>
      <c r="AH20" s="1514"/>
      <c r="AI20" s="1514"/>
      <c r="AJ20" s="1514"/>
      <c r="AK20" s="1514"/>
      <c r="AL20" s="1514"/>
      <c r="AM20" s="1513"/>
      <c r="AN20" s="1513"/>
      <c r="AO20" s="1513"/>
      <c r="AP20" s="1513"/>
      <c r="AQ20" s="1513"/>
      <c r="AR20" s="1513"/>
      <c r="AS20" s="1513"/>
      <c r="AT20" s="1513"/>
      <c r="AU20" s="1513"/>
      <c r="AV20" s="1513"/>
      <c r="AW20" s="1513"/>
      <c r="AX20" s="1513"/>
      <c r="AY20" s="1513"/>
      <c r="AZ20" s="1513"/>
      <c r="BA20" s="1513"/>
      <c r="BB20" s="1513"/>
      <c r="BC20" s="1513"/>
      <c r="BD20" s="1513"/>
      <c r="BE20" s="1513"/>
      <c r="BF20" s="1513"/>
      <c r="BG20" s="1513"/>
      <c r="BH20" s="1513"/>
      <c r="BI20" s="1513"/>
      <c r="BJ20" s="1513"/>
      <c r="BK20" s="1513"/>
      <c r="BL20" s="1513"/>
      <c r="BM20" s="1513"/>
      <c r="BN20" s="1513"/>
      <c r="BO20" s="1513"/>
      <c r="BP20" s="1513"/>
      <c r="BQ20" s="1513"/>
      <c r="BR20" s="1513"/>
      <c r="BS20" s="1513"/>
      <c r="BT20" s="1513"/>
      <c r="BU20" s="1513"/>
      <c r="BV20" s="1513"/>
      <c r="BW20" s="1513"/>
      <c r="BX20" s="1513"/>
      <c r="BY20" s="1513"/>
      <c r="BZ20" s="1513"/>
      <c r="CA20" s="1513"/>
      <c r="CB20" s="1513"/>
      <c r="CC20" s="1513"/>
      <c r="CD20" s="1513"/>
      <c r="CE20" s="1513"/>
      <c r="CF20" s="1513"/>
      <c r="CG20" s="1513"/>
      <c r="CH20" s="1513"/>
      <c r="CI20" s="1513"/>
      <c r="CJ20" s="1513"/>
      <c r="CK20" s="1513"/>
      <c r="CL20" s="1513"/>
      <c r="CM20" s="1513"/>
      <c r="CN20" s="1513"/>
      <c r="CO20" s="1513"/>
      <c r="CP20" s="1513"/>
      <c r="CQ20" s="1513"/>
      <c r="CR20" s="1513"/>
      <c r="CS20" s="1513"/>
      <c r="CT20" s="1513"/>
      <c r="CU20" s="1513"/>
      <c r="CV20" s="1513"/>
      <c r="CW20" s="1513"/>
      <c r="CX20" s="1513"/>
      <c r="CY20" s="1513"/>
      <c r="CZ20" s="1513"/>
      <c r="DA20" s="1513"/>
      <c r="DB20" s="1513"/>
      <c r="DC20" s="1513"/>
      <c r="DD20" s="1513"/>
      <c r="DE20" s="1513"/>
      <c r="DF20" s="1513"/>
      <c r="DG20" s="1513"/>
      <c r="DH20" s="1513"/>
      <c r="DI20" s="1513"/>
      <c r="DJ20" s="1513"/>
      <c r="DK20" s="1513"/>
      <c r="DL20" s="1513"/>
      <c r="DM20" s="1513"/>
      <c r="DN20" s="1513"/>
      <c r="DO20" s="1513"/>
      <c r="DP20" s="1513"/>
      <c r="DQ20" s="1513"/>
      <c r="DR20" s="1513"/>
      <c r="DS20" s="1513"/>
      <c r="DT20" s="1513"/>
      <c r="DU20" s="1513"/>
      <c r="DV20" s="1513"/>
      <c r="DW20" s="1513"/>
      <c r="DX20" s="1513"/>
      <c r="DY20" s="1513"/>
      <c r="DZ20" s="1513"/>
      <c r="EA20" s="1513"/>
      <c r="EB20" s="1513"/>
      <c r="EC20" s="1513"/>
      <c r="ED20" s="1513"/>
      <c r="EE20" s="1513"/>
      <c r="EF20" s="1513"/>
      <c r="EG20" s="1513"/>
      <c r="EH20" s="1513"/>
      <c r="EI20" s="1513"/>
      <c r="EJ20" s="1513"/>
      <c r="EK20" s="1513"/>
      <c r="EL20" s="1513"/>
      <c r="EM20" s="1513"/>
      <c r="EN20" s="1513"/>
      <c r="EO20" s="1513"/>
      <c r="EP20" s="1513"/>
      <c r="EQ20" s="1513"/>
      <c r="ER20" s="1513"/>
      <c r="ES20" s="1513"/>
      <c r="ET20" s="1513"/>
      <c r="EU20" s="1513"/>
      <c r="EV20" s="1513"/>
      <c r="EW20" s="1513"/>
      <c r="EX20" s="1513"/>
      <c r="EY20" s="1513"/>
      <c r="EZ20" s="1513"/>
      <c r="FA20" s="1513"/>
      <c r="FB20" s="1513"/>
      <c r="FC20" s="1513"/>
      <c r="FD20" s="1513"/>
      <c r="FE20" s="1513"/>
      <c r="FF20" s="1513"/>
      <c r="FG20" s="1513"/>
      <c r="FH20" s="1513"/>
      <c r="FI20" s="1513"/>
      <c r="FJ20" s="1513"/>
      <c r="FK20" s="1513"/>
      <c r="FL20" s="1513"/>
      <c r="FM20" s="1513"/>
      <c r="FN20" s="1513"/>
      <c r="FO20" s="1513"/>
      <c r="FP20" s="1513"/>
      <c r="FQ20" s="1513"/>
      <c r="FR20" s="1513"/>
      <c r="FS20" s="1513"/>
      <c r="FT20" s="1513"/>
      <c r="FU20" s="1513"/>
      <c r="FV20" s="1513"/>
      <c r="FW20" s="1513"/>
      <c r="FX20" s="1513"/>
      <c r="FY20" s="1513"/>
      <c r="FZ20" s="1513"/>
      <c r="GA20" s="1513"/>
      <c r="GB20" s="1513"/>
      <c r="GC20" s="1513"/>
      <c r="GD20" s="1513"/>
      <c r="GE20" s="1513"/>
      <c r="GF20" s="1513"/>
      <c r="GG20" s="1513"/>
      <c r="GH20" s="1513"/>
      <c r="GI20" s="1513"/>
      <c r="GJ20" s="1513"/>
      <c r="GK20" s="1513"/>
      <c r="GL20" s="1513"/>
      <c r="GM20" s="1513"/>
      <c r="GN20" s="1513"/>
      <c r="GO20" s="1513"/>
      <c r="GP20" s="1513"/>
      <c r="GQ20" s="1513"/>
      <c r="GR20" s="1513"/>
      <c r="GS20" s="1513"/>
      <c r="GT20" s="1513"/>
      <c r="GU20" s="1513"/>
      <c r="GV20" s="1513"/>
      <c r="GW20" s="1513"/>
      <c r="GX20" s="1513"/>
      <c r="GY20" s="1513"/>
      <c r="GZ20" s="1513"/>
      <c r="HA20" s="1513"/>
      <c r="HB20" s="1513"/>
      <c r="HC20" s="1513"/>
      <c r="HD20" s="1513"/>
      <c r="HE20" s="1513"/>
      <c r="HF20" s="1513"/>
      <c r="HG20" s="1513"/>
      <c r="HH20" s="1513"/>
      <c r="HI20" s="1513"/>
      <c r="HJ20" s="1513"/>
      <c r="HK20" s="1513"/>
      <c r="HL20" s="1513"/>
      <c r="HM20" s="1513"/>
      <c r="HN20" s="1513"/>
      <c r="HO20" s="1513"/>
      <c r="HP20" s="1513"/>
      <c r="HQ20" s="1513"/>
      <c r="HR20" s="1513"/>
      <c r="HS20" s="1513"/>
      <c r="HT20" s="1513"/>
      <c r="HU20" s="1513"/>
      <c r="HV20" s="1513"/>
      <c r="HW20" s="1513"/>
      <c r="HX20" s="1513"/>
      <c r="HY20" s="1513"/>
      <c r="HZ20" s="1513"/>
      <c r="IA20" s="1513"/>
      <c r="IB20" s="1513"/>
      <c r="IC20" s="1513"/>
      <c r="ID20" s="1513"/>
    </row>
    <row r="21" spans="1:44" s="1442" customFormat="1" ht="18.75">
      <c r="A21" s="1552"/>
      <c r="B21" s="1473" t="s">
        <v>61</v>
      </c>
      <c r="C21" s="1553">
        <v>1</v>
      </c>
      <c r="D21" s="1554">
        <v>5</v>
      </c>
      <c r="E21" s="1554"/>
      <c r="F21" s="1553">
        <v>1</v>
      </c>
      <c r="G21" s="1553"/>
      <c r="H21" s="1553"/>
      <c r="I21" s="1473"/>
      <c r="J21" s="1473"/>
      <c r="K21" s="1473"/>
      <c r="L21" s="1473"/>
      <c r="M21" s="1473"/>
      <c r="N21" s="1473"/>
      <c r="O21" s="1473"/>
      <c r="P21" s="1473">
        <f>SUM(P8:P20)+2</f>
        <v>27</v>
      </c>
      <c r="Q21" s="1473"/>
      <c r="R21" s="1473"/>
      <c r="S21" s="1473"/>
      <c r="T21" s="1473"/>
      <c r="U21" s="1473"/>
      <c r="V21" s="1473"/>
      <c r="W21" s="1473"/>
      <c r="X21" s="1473"/>
      <c r="Y21" s="1473"/>
      <c r="Z21" s="1473"/>
      <c r="AA21" s="1473"/>
      <c r="AB21" s="1473"/>
      <c r="AC21" s="1473"/>
      <c r="AD21" s="1473"/>
      <c r="AE21" s="1473"/>
      <c r="AF21" s="1473"/>
      <c r="AG21" s="1473"/>
      <c r="AH21" s="1473"/>
      <c r="AI21" s="1473"/>
      <c r="AJ21" s="1473"/>
      <c r="AK21" s="1473"/>
      <c r="AL21" s="1473"/>
      <c r="AM21" s="1591"/>
      <c r="AN21" s="1473"/>
      <c r="AO21" s="1473"/>
      <c r="AP21" s="1473"/>
      <c r="AQ21" s="1473"/>
      <c r="AR21" s="1473"/>
    </row>
    <row r="22" spans="1:44" s="1442" customFormat="1" ht="18.75">
      <c r="A22" s="1555"/>
      <c r="C22" s="1556"/>
      <c r="D22" s="1557"/>
      <c r="E22" s="1557"/>
      <c r="F22" s="1556"/>
      <c r="G22" s="1556"/>
      <c r="H22" s="1556"/>
      <c r="AM22" s="1473"/>
      <c r="AN22" s="1473"/>
      <c r="AO22" s="1473"/>
      <c r="AP22" s="1473"/>
      <c r="AQ22" s="1473"/>
      <c r="AR22" s="1473"/>
    </row>
  </sheetData>
  <sheetProtection selectLockedCells="1" selectUnlockedCells="1"/>
  <mergeCells count="25"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L2:AL7"/>
    <mergeCell ref="W3:Y4"/>
    <mergeCell ref="I4:I7"/>
    <mergeCell ref="J4:J7"/>
    <mergeCell ref="K4:K7"/>
    <mergeCell ref="L4:L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6"/>
  <sheetViews>
    <sheetView view="pageBreakPreview" zoomScale="60" zoomScaleNormal="50" zoomScalePageLayoutView="0" workbookViewId="0" topLeftCell="A1">
      <selection activeCell="B25" sqref="B25"/>
    </sheetView>
  </sheetViews>
  <sheetFormatPr defaultColWidth="9.00390625" defaultRowHeight="12.75"/>
  <cols>
    <col min="1" max="1" width="13.75390625" style="25" customWidth="1"/>
    <col min="2" max="2" width="75.25390625" style="26" customWidth="1"/>
    <col min="3" max="3" width="5.875" style="27" customWidth="1"/>
    <col min="4" max="4" width="9.75390625" style="28" customWidth="1"/>
    <col min="5" max="5" width="5.25390625" style="28" customWidth="1"/>
    <col min="6" max="6" width="5.125" style="27" customWidth="1"/>
    <col min="7" max="7" width="11.00390625" style="27" hidden="1" customWidth="1"/>
    <col min="8" max="8" width="10.125" style="27" hidden="1" customWidth="1"/>
    <col min="9" max="9" width="9.00390625" style="26" customWidth="1"/>
    <col min="10" max="10" width="8.25390625" style="26" customWidth="1"/>
    <col min="11" max="13" width="7.375" style="26" customWidth="1"/>
    <col min="14" max="14" width="7.125" style="26" hidden="1" customWidth="1"/>
    <col min="15" max="15" width="7.625" style="26" hidden="1" customWidth="1"/>
    <col min="16" max="16" width="6.625" style="26" hidden="1" customWidth="1"/>
    <col min="17" max="17" width="21.875" style="26" customWidth="1"/>
    <col min="18" max="18" width="7.75390625" style="26" hidden="1" customWidth="1"/>
    <col min="19" max="19" width="7.875" style="26" hidden="1" customWidth="1"/>
    <col min="20" max="25" width="0" style="26" hidden="1" customWidth="1"/>
    <col min="26" max="26" width="7.125" style="26" hidden="1" customWidth="1"/>
    <col min="27" max="37" width="0" style="26" hidden="1" customWidth="1"/>
    <col min="38" max="38" width="43.875" style="26" customWidth="1"/>
    <col min="39" max="44" width="9.125" style="1425" customWidth="1"/>
    <col min="45" max="16384" width="9.125" style="26" customWidth="1"/>
  </cols>
  <sheetData>
    <row r="1" spans="1:44" s="913" customFormat="1" ht="18.75">
      <c r="A1" s="1905" t="s">
        <v>280</v>
      </c>
      <c r="B1" s="1906"/>
      <c r="C1" s="1906"/>
      <c r="D1" s="1906"/>
      <c r="E1" s="1906"/>
      <c r="F1" s="1906"/>
      <c r="G1" s="1906"/>
      <c r="H1" s="1906"/>
      <c r="I1" s="1906"/>
      <c r="J1" s="1906"/>
      <c r="K1" s="1906"/>
      <c r="L1" s="1906"/>
      <c r="M1" s="1906"/>
      <c r="N1" s="1907"/>
      <c r="O1" s="1907"/>
      <c r="P1" s="1907"/>
      <c r="Q1" s="1907"/>
      <c r="R1" s="1907"/>
      <c r="S1" s="1907"/>
      <c r="T1" s="1907"/>
      <c r="U1" s="1907"/>
      <c r="V1" s="1907"/>
      <c r="W1" s="1907"/>
      <c r="X1" s="1907"/>
      <c r="Y1" s="1908"/>
      <c r="AM1" s="1414"/>
      <c r="AN1" s="1414"/>
      <c r="AO1" s="1414"/>
      <c r="AP1" s="1414"/>
      <c r="AQ1" s="1414"/>
      <c r="AR1" s="1414"/>
    </row>
    <row r="2" spans="1:44" s="913" customFormat="1" ht="39.75" customHeight="1">
      <c r="A2" s="1909" t="s">
        <v>49</v>
      </c>
      <c r="B2" s="1902" t="s">
        <v>50</v>
      </c>
      <c r="C2" s="1910" t="s">
        <v>251</v>
      </c>
      <c r="D2" s="1911"/>
      <c r="E2" s="1911"/>
      <c r="F2" s="1911"/>
      <c r="G2" s="1903" t="s">
        <v>51</v>
      </c>
      <c r="H2" s="1912" t="s">
        <v>52</v>
      </c>
      <c r="I2" s="1912"/>
      <c r="J2" s="1912"/>
      <c r="K2" s="1912"/>
      <c r="L2" s="1912"/>
      <c r="M2" s="1561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1912"/>
      <c r="Y2" s="1912"/>
      <c r="Z2" s="1414"/>
      <c r="AA2" s="1414"/>
      <c r="AB2" s="1414"/>
      <c r="AC2" s="1414"/>
      <c r="AD2" s="1414"/>
      <c r="AE2" s="1414"/>
      <c r="AF2" s="1414"/>
      <c r="AG2" s="1414"/>
      <c r="AH2" s="1414"/>
      <c r="AI2" s="1414"/>
      <c r="AJ2" s="1414"/>
      <c r="AK2" s="1414"/>
      <c r="AL2" s="1901" t="s">
        <v>276</v>
      </c>
      <c r="AM2" s="1427"/>
      <c r="AN2" s="1414"/>
      <c r="AO2" s="1414"/>
      <c r="AP2" s="1414"/>
      <c r="AQ2" s="1414"/>
      <c r="AR2" s="1414"/>
    </row>
    <row r="3" spans="1:44" s="913" customFormat="1" ht="12.75" customHeight="1">
      <c r="A3" s="1909"/>
      <c r="B3" s="1902"/>
      <c r="C3" s="1913" t="s">
        <v>118</v>
      </c>
      <c r="D3" s="1913" t="s">
        <v>119</v>
      </c>
      <c r="E3" s="1912" t="s">
        <v>120</v>
      </c>
      <c r="F3" s="1911"/>
      <c r="G3" s="1904"/>
      <c r="H3" s="1903" t="s">
        <v>54</v>
      </c>
      <c r="I3" s="1902" t="s">
        <v>55</v>
      </c>
      <c r="J3" s="1902"/>
      <c r="K3" s="1902"/>
      <c r="L3" s="1902"/>
      <c r="M3" s="1903" t="s">
        <v>56</v>
      </c>
      <c r="N3" s="1902" t="s">
        <v>57</v>
      </c>
      <c r="O3" s="1902"/>
      <c r="P3" s="1902"/>
      <c r="Q3" s="1902" t="s">
        <v>58</v>
      </c>
      <c r="R3" s="1902"/>
      <c r="S3" s="1902"/>
      <c r="T3" s="1902" t="s">
        <v>59</v>
      </c>
      <c r="U3" s="1902"/>
      <c r="V3" s="1902"/>
      <c r="W3" s="1902" t="s">
        <v>60</v>
      </c>
      <c r="X3" s="1902"/>
      <c r="Y3" s="1902"/>
      <c r="Z3" s="1414"/>
      <c r="AA3" s="1414"/>
      <c r="AB3" s="1414"/>
      <c r="AC3" s="1414"/>
      <c r="AD3" s="1414"/>
      <c r="AE3" s="1414"/>
      <c r="AF3" s="1414"/>
      <c r="AG3" s="1414"/>
      <c r="AH3" s="1414"/>
      <c r="AI3" s="1414"/>
      <c r="AJ3" s="1414"/>
      <c r="AK3" s="1414"/>
      <c r="AL3" s="1901"/>
      <c r="AM3" s="1427"/>
      <c r="AN3" s="1414"/>
      <c r="AO3" s="1414"/>
      <c r="AP3" s="1414"/>
      <c r="AQ3" s="1414"/>
      <c r="AR3" s="1414"/>
    </row>
    <row r="4" spans="1:44" s="913" customFormat="1" ht="32.25" customHeight="1">
      <c r="A4" s="1909"/>
      <c r="B4" s="1902"/>
      <c r="C4" s="1904"/>
      <c r="D4" s="1904"/>
      <c r="E4" s="1911"/>
      <c r="F4" s="1911"/>
      <c r="G4" s="1904"/>
      <c r="H4" s="1903"/>
      <c r="I4" s="1903" t="s">
        <v>61</v>
      </c>
      <c r="J4" s="1903" t="s">
        <v>62</v>
      </c>
      <c r="K4" s="1903" t="s">
        <v>63</v>
      </c>
      <c r="L4" s="1903" t="s">
        <v>64</v>
      </c>
      <c r="M4" s="1903"/>
      <c r="N4" s="1902"/>
      <c r="O4" s="1902"/>
      <c r="P4" s="1902"/>
      <c r="Q4" s="1902"/>
      <c r="R4" s="1902"/>
      <c r="S4" s="1902"/>
      <c r="T4" s="1902"/>
      <c r="U4" s="1902"/>
      <c r="V4" s="1902"/>
      <c r="W4" s="1902"/>
      <c r="X4" s="1902"/>
      <c r="Y4" s="1902"/>
      <c r="Z4" s="1414"/>
      <c r="AA4" s="1414"/>
      <c r="AB4" s="1414"/>
      <c r="AC4" s="1414"/>
      <c r="AD4" s="1414"/>
      <c r="AE4" s="1414"/>
      <c r="AF4" s="1414"/>
      <c r="AG4" s="1414"/>
      <c r="AH4" s="1414"/>
      <c r="AI4" s="1414"/>
      <c r="AJ4" s="1414"/>
      <c r="AK4" s="1414"/>
      <c r="AL4" s="1901"/>
      <c r="AM4" s="1427"/>
      <c r="AN4" s="1414"/>
      <c r="AO4" s="1414"/>
      <c r="AP4" s="1414"/>
      <c r="AQ4" s="1414"/>
      <c r="AR4" s="1414"/>
    </row>
    <row r="5" spans="1:44" s="913" customFormat="1" ht="18.75">
      <c r="A5" s="1909"/>
      <c r="B5" s="1902"/>
      <c r="C5" s="1904"/>
      <c r="D5" s="1904"/>
      <c r="E5" s="1903" t="s">
        <v>121</v>
      </c>
      <c r="F5" s="1903" t="s">
        <v>122</v>
      </c>
      <c r="G5" s="1904"/>
      <c r="H5" s="1903"/>
      <c r="I5" s="1903"/>
      <c r="J5" s="1903"/>
      <c r="K5" s="1903"/>
      <c r="L5" s="1903"/>
      <c r="M5" s="1903"/>
      <c r="N5" s="1415">
        <v>1</v>
      </c>
      <c r="O5" s="1415" t="s">
        <v>252</v>
      </c>
      <c r="P5" s="1415" t="s">
        <v>253</v>
      </c>
      <c r="Q5" s="1415">
        <v>3</v>
      </c>
      <c r="R5" s="1415" t="s">
        <v>254</v>
      </c>
      <c r="S5" s="1415" t="s">
        <v>255</v>
      </c>
      <c r="T5" s="1415">
        <v>7</v>
      </c>
      <c r="U5" s="1415">
        <v>8</v>
      </c>
      <c r="V5" s="1415">
        <v>9</v>
      </c>
      <c r="W5" s="1415">
        <v>10</v>
      </c>
      <c r="X5" s="1415">
        <v>11</v>
      </c>
      <c r="Y5" s="1415">
        <v>12</v>
      </c>
      <c r="Z5" s="1414"/>
      <c r="AA5" s="1414"/>
      <c r="AB5" s="1414"/>
      <c r="AC5" s="1414"/>
      <c r="AD5" s="1414"/>
      <c r="AE5" s="1414"/>
      <c r="AF5" s="1414"/>
      <c r="AG5" s="1414"/>
      <c r="AH5" s="1414"/>
      <c r="AI5" s="1414"/>
      <c r="AJ5" s="1414"/>
      <c r="AK5" s="1414"/>
      <c r="AL5" s="1901"/>
      <c r="AM5" s="1428">
        <v>1</v>
      </c>
      <c r="AN5" s="1415" t="s">
        <v>252</v>
      </c>
      <c r="AO5" s="1415" t="s">
        <v>253</v>
      </c>
      <c r="AP5" s="1415">
        <v>3</v>
      </c>
      <c r="AQ5" s="1415" t="s">
        <v>254</v>
      </c>
      <c r="AR5" s="1415" t="s">
        <v>255</v>
      </c>
    </row>
    <row r="6" spans="1:44" s="913" customFormat="1" ht="18.75">
      <c r="A6" s="1909"/>
      <c r="B6" s="1902"/>
      <c r="C6" s="1904"/>
      <c r="D6" s="1904"/>
      <c r="E6" s="1904"/>
      <c r="F6" s="1903"/>
      <c r="G6" s="1904"/>
      <c r="H6" s="1903"/>
      <c r="I6" s="1903"/>
      <c r="J6" s="1903"/>
      <c r="K6" s="1903"/>
      <c r="L6" s="1903"/>
      <c r="M6" s="1903"/>
      <c r="N6" s="1902"/>
      <c r="O6" s="1902"/>
      <c r="P6" s="1902"/>
      <c r="Q6" s="1902"/>
      <c r="R6" s="1902"/>
      <c r="S6" s="1902"/>
      <c r="T6" s="1902"/>
      <c r="U6" s="1902"/>
      <c r="V6" s="1902"/>
      <c r="W6" s="1902"/>
      <c r="X6" s="1902"/>
      <c r="Y6" s="1902"/>
      <c r="Z6" s="1414"/>
      <c r="AA6" s="1414"/>
      <c r="AB6" s="1414"/>
      <c r="AC6" s="1414"/>
      <c r="AD6" s="1414"/>
      <c r="AE6" s="1414"/>
      <c r="AF6" s="1414"/>
      <c r="AG6" s="1414"/>
      <c r="AH6" s="1414"/>
      <c r="AI6" s="1414"/>
      <c r="AJ6" s="1414"/>
      <c r="AK6" s="1414"/>
      <c r="AL6" s="1901"/>
      <c r="AM6" s="1427"/>
      <c r="AN6" s="1414"/>
      <c r="AO6" s="1414"/>
      <c r="AP6" s="1414"/>
      <c r="AQ6" s="1414"/>
      <c r="AR6" s="1414"/>
    </row>
    <row r="7" spans="1:44" s="913" customFormat="1" ht="18.75">
      <c r="A7" s="1909"/>
      <c r="B7" s="1902"/>
      <c r="C7" s="1904"/>
      <c r="D7" s="1904"/>
      <c r="E7" s="1904"/>
      <c r="F7" s="1903"/>
      <c r="G7" s="1904"/>
      <c r="H7" s="1903"/>
      <c r="I7" s="1903"/>
      <c r="J7" s="1903"/>
      <c r="K7" s="1903"/>
      <c r="L7" s="1903"/>
      <c r="M7" s="1903"/>
      <c r="N7" s="1415"/>
      <c r="O7" s="1415">
        <v>9</v>
      </c>
      <c r="P7" s="1415">
        <v>9</v>
      </c>
      <c r="Q7" s="1415"/>
      <c r="R7" s="1415">
        <v>9</v>
      </c>
      <c r="S7" s="1415">
        <v>8</v>
      </c>
      <c r="T7" s="1415">
        <v>15</v>
      </c>
      <c r="U7" s="1415">
        <v>9</v>
      </c>
      <c r="V7" s="1415">
        <v>9</v>
      </c>
      <c r="W7" s="1415">
        <v>15</v>
      </c>
      <c r="X7" s="1415">
        <v>9</v>
      </c>
      <c r="Y7" s="1415">
        <v>8</v>
      </c>
      <c r="Z7" s="1414"/>
      <c r="AA7" s="1414"/>
      <c r="AB7" s="1414"/>
      <c r="AC7" s="1414"/>
      <c r="AD7" s="1414"/>
      <c r="AE7" s="1414"/>
      <c r="AF7" s="1414"/>
      <c r="AG7" s="1414"/>
      <c r="AH7" s="1414"/>
      <c r="AI7" s="1414"/>
      <c r="AJ7" s="1414"/>
      <c r="AK7" s="1414"/>
      <c r="AL7" s="1901"/>
      <c r="AM7" s="1427"/>
      <c r="AN7" s="1414"/>
      <c r="AO7" s="1414"/>
      <c r="AP7" s="1414"/>
      <c r="AQ7" s="1414"/>
      <c r="AR7" s="1414"/>
    </row>
    <row r="8" spans="1:238" s="1442" customFormat="1" ht="18.75">
      <c r="A8" s="992" t="s">
        <v>123</v>
      </c>
      <c r="B8" s="1562" t="s">
        <v>215</v>
      </c>
      <c r="C8" s="998" t="s">
        <v>66</v>
      </c>
      <c r="D8" s="1563"/>
      <c r="E8" s="992"/>
      <c r="F8" s="1561"/>
      <c r="G8" s="1564">
        <v>6.5</v>
      </c>
      <c r="H8" s="1466">
        <v>195</v>
      </c>
      <c r="I8" s="998"/>
      <c r="J8" s="998"/>
      <c r="K8" s="998"/>
      <c r="L8" s="998"/>
      <c r="M8" s="998"/>
      <c r="N8" s="998"/>
      <c r="O8" s="998"/>
      <c r="P8" s="998"/>
      <c r="Q8" s="1441"/>
      <c r="R8" s="1441"/>
      <c r="S8" s="1441"/>
      <c r="T8" s="1441"/>
      <c r="U8" s="1441" t="s">
        <v>274</v>
      </c>
      <c r="V8" s="1441" t="s">
        <v>274</v>
      </c>
      <c r="W8" s="1441" t="s">
        <v>274</v>
      </c>
      <c r="X8" s="1441" t="s">
        <v>274</v>
      </c>
      <c r="Y8" s="1441" t="s">
        <v>274</v>
      </c>
      <c r="Z8" s="1441" t="s">
        <v>274</v>
      </c>
      <c r="AA8" s="1441"/>
      <c r="AB8" s="1441"/>
      <c r="AC8" s="1441"/>
      <c r="AD8" s="1441"/>
      <c r="AE8" s="1441"/>
      <c r="AF8" s="1441"/>
      <c r="AG8" s="1441"/>
      <c r="AH8" s="1441"/>
      <c r="AI8" s="1441"/>
      <c r="AJ8" s="1441"/>
      <c r="AK8" s="1441"/>
      <c r="AL8" s="1441"/>
      <c r="AM8" s="1440"/>
      <c r="AN8" s="1440"/>
      <c r="AO8" s="1440"/>
      <c r="AP8" s="1440"/>
      <c r="AQ8" s="1440"/>
      <c r="AR8" s="1440"/>
      <c r="AS8" s="1440"/>
      <c r="AT8" s="1440"/>
      <c r="AU8" s="1440"/>
      <c r="AV8" s="1440"/>
      <c r="AW8" s="1440"/>
      <c r="AX8" s="1440"/>
      <c r="AY8" s="1440"/>
      <c r="AZ8" s="1440"/>
      <c r="BA8" s="1440"/>
      <c r="BB8" s="1440"/>
      <c r="BC8" s="1440"/>
      <c r="BD8" s="1440"/>
      <c r="BE8" s="1440"/>
      <c r="BF8" s="1440"/>
      <c r="BG8" s="1440"/>
      <c r="BH8" s="1440"/>
      <c r="BI8" s="1440"/>
      <c r="BJ8" s="1440"/>
      <c r="BK8" s="1440"/>
      <c r="BL8" s="1440"/>
      <c r="BM8" s="1440"/>
      <c r="BN8" s="1440"/>
      <c r="BO8" s="1440"/>
      <c r="BP8" s="1440"/>
      <c r="BQ8" s="1440"/>
      <c r="BR8" s="1440"/>
      <c r="BS8" s="1440"/>
      <c r="BT8" s="1440"/>
      <c r="BU8" s="1440"/>
      <c r="BV8" s="1440"/>
      <c r="BW8" s="1440"/>
      <c r="BX8" s="1440"/>
      <c r="BY8" s="1440"/>
      <c r="BZ8" s="1440"/>
      <c r="CA8" s="1440"/>
      <c r="CB8" s="1440"/>
      <c r="CC8" s="1440"/>
      <c r="CD8" s="1440"/>
      <c r="CE8" s="1440"/>
      <c r="CF8" s="1440"/>
      <c r="CG8" s="1440"/>
      <c r="CH8" s="1440"/>
      <c r="CI8" s="1440"/>
      <c r="CJ8" s="1440"/>
      <c r="CK8" s="1440"/>
      <c r="CL8" s="1440"/>
      <c r="CM8" s="1440"/>
      <c r="CN8" s="1440"/>
      <c r="CO8" s="1440"/>
      <c r="CP8" s="1440"/>
      <c r="CQ8" s="1440"/>
      <c r="CR8" s="1440"/>
      <c r="CS8" s="1440"/>
      <c r="CT8" s="1440"/>
      <c r="CU8" s="1440"/>
      <c r="CV8" s="1440"/>
      <c r="CW8" s="1440"/>
      <c r="CX8" s="1440"/>
      <c r="CY8" s="1440"/>
      <c r="CZ8" s="1440"/>
      <c r="DA8" s="1440"/>
      <c r="DB8" s="1440"/>
      <c r="DC8" s="1440"/>
      <c r="DD8" s="1440"/>
      <c r="DE8" s="1440"/>
      <c r="DF8" s="1440"/>
      <c r="DG8" s="1440"/>
      <c r="DH8" s="1440"/>
      <c r="DI8" s="1440"/>
      <c r="DJ8" s="1440"/>
      <c r="DK8" s="1440"/>
      <c r="DL8" s="1440"/>
      <c r="DM8" s="1440"/>
      <c r="DN8" s="1440"/>
      <c r="DO8" s="1440"/>
      <c r="DP8" s="1440"/>
      <c r="DQ8" s="1440"/>
      <c r="DR8" s="1440"/>
      <c r="DS8" s="1440"/>
      <c r="DT8" s="1440"/>
      <c r="DU8" s="1440"/>
      <c r="DV8" s="1440"/>
      <c r="DW8" s="1440"/>
      <c r="DX8" s="1440"/>
      <c r="DY8" s="1440"/>
      <c r="DZ8" s="1440"/>
      <c r="EA8" s="1440"/>
      <c r="EB8" s="1440"/>
      <c r="EC8" s="1440"/>
      <c r="ED8" s="1440"/>
      <c r="EE8" s="1440"/>
      <c r="EF8" s="1440"/>
      <c r="EG8" s="1440"/>
      <c r="EH8" s="1440"/>
      <c r="EI8" s="1440"/>
      <c r="EJ8" s="1440"/>
      <c r="EK8" s="1440"/>
      <c r="EL8" s="1440"/>
      <c r="EM8" s="1440"/>
      <c r="EN8" s="1440"/>
      <c r="EO8" s="1440"/>
      <c r="EP8" s="1440"/>
      <c r="EQ8" s="1440"/>
      <c r="ER8" s="1440"/>
      <c r="ES8" s="1440"/>
      <c r="ET8" s="1440"/>
      <c r="EU8" s="1440"/>
      <c r="EV8" s="1440"/>
      <c r="EW8" s="1440"/>
      <c r="EX8" s="1440"/>
      <c r="EY8" s="1440"/>
      <c r="EZ8" s="1440"/>
      <c r="FA8" s="1440"/>
      <c r="FB8" s="1440"/>
      <c r="FC8" s="1440"/>
      <c r="FD8" s="1440"/>
      <c r="FE8" s="1440"/>
      <c r="FF8" s="1440"/>
      <c r="FG8" s="1440"/>
      <c r="FH8" s="1440"/>
      <c r="FI8" s="1440"/>
      <c r="FJ8" s="1440"/>
      <c r="FK8" s="1440"/>
      <c r="FL8" s="1440"/>
      <c r="FM8" s="1440"/>
      <c r="FN8" s="1440"/>
      <c r="FO8" s="1440"/>
      <c r="FP8" s="1440"/>
      <c r="FQ8" s="1440"/>
      <c r="FR8" s="1440"/>
      <c r="FS8" s="1440"/>
      <c r="FT8" s="1440"/>
      <c r="FU8" s="1440"/>
      <c r="FV8" s="1440"/>
      <c r="FW8" s="1440"/>
      <c r="FX8" s="1440"/>
      <c r="FY8" s="1440"/>
      <c r="FZ8" s="1440"/>
      <c r="GA8" s="1440"/>
      <c r="GB8" s="1440"/>
      <c r="GC8" s="1440"/>
      <c r="GD8" s="1440"/>
      <c r="GE8" s="1440"/>
      <c r="GF8" s="1440"/>
      <c r="GG8" s="1440"/>
      <c r="GH8" s="1440"/>
      <c r="GI8" s="1440"/>
      <c r="GJ8" s="1440"/>
      <c r="GK8" s="1440"/>
      <c r="GL8" s="1440"/>
      <c r="GM8" s="1440"/>
      <c r="GN8" s="1440"/>
      <c r="GO8" s="1440"/>
      <c r="GP8" s="1440"/>
      <c r="GQ8" s="1440"/>
      <c r="GR8" s="1440"/>
      <c r="GS8" s="1440"/>
      <c r="GT8" s="1440"/>
      <c r="GU8" s="1440"/>
      <c r="GV8" s="1440"/>
      <c r="GW8" s="1440"/>
      <c r="GX8" s="1440"/>
      <c r="GY8" s="1440"/>
      <c r="GZ8" s="1440"/>
      <c r="HA8" s="1440"/>
      <c r="HB8" s="1440"/>
      <c r="HC8" s="1440"/>
      <c r="HD8" s="1440"/>
      <c r="HE8" s="1440"/>
      <c r="HF8" s="1440"/>
      <c r="HG8" s="1440"/>
      <c r="HH8" s="1440"/>
      <c r="HI8" s="1440"/>
      <c r="HJ8" s="1440"/>
      <c r="HK8" s="1440"/>
      <c r="HL8" s="1440"/>
      <c r="HM8" s="1440"/>
      <c r="HN8" s="1440"/>
      <c r="HO8" s="1440"/>
      <c r="HP8" s="1440"/>
      <c r="HQ8" s="1440"/>
      <c r="HR8" s="1440"/>
      <c r="HS8" s="1440"/>
      <c r="HT8" s="1440"/>
      <c r="HU8" s="1440"/>
      <c r="HV8" s="1440"/>
      <c r="HW8" s="1440"/>
      <c r="HX8" s="1440"/>
      <c r="HY8" s="1440"/>
      <c r="HZ8" s="1440"/>
      <c r="IA8" s="1440"/>
      <c r="IB8" s="1440"/>
      <c r="IC8" s="1440"/>
      <c r="ID8" s="1440"/>
    </row>
    <row r="9" spans="1:238" s="1442" customFormat="1" ht="18.75">
      <c r="A9" s="992"/>
      <c r="B9" s="1565" t="s">
        <v>72</v>
      </c>
      <c r="C9" s="998"/>
      <c r="D9" s="1563"/>
      <c r="E9" s="992"/>
      <c r="F9" s="1561"/>
      <c r="G9" s="1564"/>
      <c r="H9" s="1466"/>
      <c r="I9" s="1466"/>
      <c r="J9" s="1466"/>
      <c r="K9" s="1466"/>
      <c r="L9" s="1466"/>
      <c r="M9" s="1470"/>
      <c r="N9" s="1450" t="s">
        <v>73</v>
      </c>
      <c r="O9" s="1450" t="s">
        <v>73</v>
      </c>
      <c r="P9" s="1450" t="s">
        <v>73</v>
      </c>
      <c r="Q9" s="1450" t="s">
        <v>73</v>
      </c>
      <c r="R9" s="1450" t="s">
        <v>73</v>
      </c>
      <c r="S9" s="1441"/>
      <c r="T9" s="1441"/>
      <c r="U9" s="1441" t="s">
        <v>274</v>
      </c>
      <c r="V9" s="1441" t="s">
        <v>274</v>
      </c>
      <c r="W9" s="1441" t="s">
        <v>274</v>
      </c>
      <c r="X9" s="1441" t="s">
        <v>274</v>
      </c>
      <c r="Y9" s="1441" t="s">
        <v>274</v>
      </c>
      <c r="Z9" s="1441" t="s">
        <v>275</v>
      </c>
      <c r="AA9" s="1441"/>
      <c r="AB9" s="1441"/>
      <c r="AC9" s="1441"/>
      <c r="AD9" s="1441"/>
      <c r="AE9" s="1441"/>
      <c r="AF9" s="1441"/>
      <c r="AG9" s="1441"/>
      <c r="AH9" s="1441"/>
      <c r="AI9" s="1441"/>
      <c r="AJ9" s="1441"/>
      <c r="AK9" s="1441"/>
      <c r="AL9" s="1441"/>
      <c r="AM9" s="1440"/>
      <c r="AN9" s="1440"/>
      <c r="AO9" s="1440"/>
      <c r="AP9" s="1440"/>
      <c r="AQ9" s="1440"/>
      <c r="AR9" s="1440"/>
      <c r="AS9" s="1440"/>
      <c r="AT9" s="1440"/>
      <c r="AU9" s="1440"/>
      <c r="AV9" s="1440"/>
      <c r="AW9" s="1440"/>
      <c r="AX9" s="1440"/>
      <c r="AY9" s="1440"/>
      <c r="AZ9" s="1440"/>
      <c r="BA9" s="1440"/>
      <c r="BB9" s="1440"/>
      <c r="BC9" s="1440"/>
      <c r="BD9" s="1440"/>
      <c r="BE9" s="1440"/>
      <c r="BF9" s="1440"/>
      <c r="BG9" s="1440"/>
      <c r="BH9" s="1440"/>
      <c r="BI9" s="1440"/>
      <c r="BJ9" s="1440"/>
      <c r="BK9" s="1440"/>
      <c r="BL9" s="1440"/>
      <c r="BM9" s="1440"/>
      <c r="BN9" s="1440"/>
      <c r="BO9" s="1440"/>
      <c r="BP9" s="1440"/>
      <c r="BQ9" s="1440"/>
      <c r="BR9" s="1440"/>
      <c r="BS9" s="1440"/>
      <c r="BT9" s="1440"/>
      <c r="BU9" s="1440"/>
      <c r="BV9" s="1440"/>
      <c r="BW9" s="1440"/>
      <c r="BX9" s="1440"/>
      <c r="BY9" s="1440"/>
      <c r="BZ9" s="1440"/>
      <c r="CA9" s="1440"/>
      <c r="CB9" s="1440"/>
      <c r="CC9" s="1440"/>
      <c r="CD9" s="1440"/>
      <c r="CE9" s="1440"/>
      <c r="CF9" s="1440"/>
      <c r="CG9" s="1440"/>
      <c r="CH9" s="1440"/>
      <c r="CI9" s="1440"/>
      <c r="CJ9" s="1440"/>
      <c r="CK9" s="1440"/>
      <c r="CL9" s="1440"/>
      <c r="CM9" s="1440"/>
      <c r="CN9" s="1440"/>
      <c r="CO9" s="1440"/>
      <c r="CP9" s="1440"/>
      <c r="CQ9" s="1440"/>
      <c r="CR9" s="1440"/>
      <c r="CS9" s="1440"/>
      <c r="CT9" s="1440"/>
      <c r="CU9" s="1440"/>
      <c r="CV9" s="1440"/>
      <c r="CW9" s="1440"/>
      <c r="CX9" s="1440"/>
      <c r="CY9" s="1440"/>
      <c r="CZ9" s="1440"/>
      <c r="DA9" s="1440"/>
      <c r="DB9" s="1440"/>
      <c r="DC9" s="1440"/>
      <c r="DD9" s="1440"/>
      <c r="DE9" s="1440"/>
      <c r="DF9" s="1440"/>
      <c r="DG9" s="1440"/>
      <c r="DH9" s="1440"/>
      <c r="DI9" s="1440"/>
      <c r="DJ9" s="1440"/>
      <c r="DK9" s="1440"/>
      <c r="DL9" s="1440"/>
      <c r="DM9" s="1440"/>
      <c r="DN9" s="1440"/>
      <c r="DO9" s="1440"/>
      <c r="DP9" s="1440"/>
      <c r="DQ9" s="1440"/>
      <c r="DR9" s="1440"/>
      <c r="DS9" s="1440"/>
      <c r="DT9" s="1440"/>
      <c r="DU9" s="1440"/>
      <c r="DV9" s="1440"/>
      <c r="DW9" s="1440"/>
      <c r="DX9" s="1440"/>
      <c r="DY9" s="1440"/>
      <c r="DZ9" s="1440"/>
      <c r="EA9" s="1440"/>
      <c r="EB9" s="1440"/>
      <c r="EC9" s="1440"/>
      <c r="ED9" s="1440"/>
      <c r="EE9" s="1440"/>
      <c r="EF9" s="1440"/>
      <c r="EG9" s="1440"/>
      <c r="EH9" s="1440"/>
      <c r="EI9" s="1440"/>
      <c r="EJ9" s="1440"/>
      <c r="EK9" s="1440"/>
      <c r="EL9" s="1440"/>
      <c r="EM9" s="1440"/>
      <c r="EN9" s="1440"/>
      <c r="EO9" s="1440"/>
      <c r="EP9" s="1440"/>
      <c r="EQ9" s="1440"/>
      <c r="ER9" s="1440"/>
      <c r="ES9" s="1440"/>
      <c r="ET9" s="1440"/>
      <c r="EU9" s="1440"/>
      <c r="EV9" s="1440"/>
      <c r="EW9" s="1440"/>
      <c r="EX9" s="1440"/>
      <c r="EY9" s="1440"/>
      <c r="EZ9" s="1440"/>
      <c r="FA9" s="1440"/>
      <c r="FB9" s="1440"/>
      <c r="FC9" s="1440"/>
      <c r="FD9" s="1440"/>
      <c r="FE9" s="1440"/>
      <c r="FF9" s="1440"/>
      <c r="FG9" s="1440"/>
      <c r="FH9" s="1440"/>
      <c r="FI9" s="1440"/>
      <c r="FJ9" s="1440"/>
      <c r="FK9" s="1440"/>
      <c r="FL9" s="1440"/>
      <c r="FM9" s="1440"/>
      <c r="FN9" s="1440"/>
      <c r="FO9" s="1440"/>
      <c r="FP9" s="1440"/>
      <c r="FQ9" s="1440"/>
      <c r="FR9" s="1440"/>
      <c r="FS9" s="1440"/>
      <c r="FT9" s="1440"/>
      <c r="FU9" s="1440"/>
      <c r="FV9" s="1440"/>
      <c r="FW9" s="1440"/>
      <c r="FX9" s="1440"/>
      <c r="FY9" s="1440"/>
      <c r="FZ9" s="1440"/>
      <c r="GA9" s="1440"/>
      <c r="GB9" s="1440"/>
      <c r="GC9" s="1440"/>
      <c r="GD9" s="1440"/>
      <c r="GE9" s="1440"/>
      <c r="GF9" s="1440"/>
      <c r="GG9" s="1440"/>
      <c r="GH9" s="1440"/>
      <c r="GI9" s="1440"/>
      <c r="GJ9" s="1440"/>
      <c r="GK9" s="1440"/>
      <c r="GL9" s="1440"/>
      <c r="GM9" s="1440"/>
      <c r="GN9" s="1440"/>
      <c r="GO9" s="1440"/>
      <c r="GP9" s="1440"/>
      <c r="GQ9" s="1440"/>
      <c r="GR9" s="1440"/>
      <c r="GS9" s="1440"/>
      <c r="GT9" s="1440"/>
      <c r="GU9" s="1440"/>
      <c r="GV9" s="1440"/>
      <c r="GW9" s="1440"/>
      <c r="GX9" s="1440"/>
      <c r="GY9" s="1440"/>
      <c r="GZ9" s="1440"/>
      <c r="HA9" s="1440"/>
      <c r="HB9" s="1440"/>
      <c r="HC9" s="1440"/>
      <c r="HD9" s="1440"/>
      <c r="HE9" s="1440"/>
      <c r="HF9" s="1440"/>
      <c r="HG9" s="1440"/>
      <c r="HH9" s="1440"/>
      <c r="HI9" s="1440"/>
      <c r="HJ9" s="1440"/>
      <c r="HK9" s="1440"/>
      <c r="HL9" s="1440"/>
      <c r="HM9" s="1440"/>
      <c r="HN9" s="1440"/>
      <c r="HO9" s="1440"/>
      <c r="HP9" s="1440"/>
      <c r="HQ9" s="1440"/>
      <c r="HR9" s="1440"/>
      <c r="HS9" s="1440"/>
      <c r="HT9" s="1440"/>
      <c r="HU9" s="1440"/>
      <c r="HV9" s="1440"/>
      <c r="HW9" s="1440"/>
      <c r="HX9" s="1440"/>
      <c r="HY9" s="1440"/>
      <c r="HZ9" s="1440"/>
      <c r="IA9" s="1440"/>
      <c r="IB9" s="1440"/>
      <c r="IC9" s="1440"/>
      <c r="ID9" s="1440"/>
    </row>
    <row r="10" spans="1:238" s="1442" customFormat="1" ht="37.5">
      <c r="A10" s="992"/>
      <c r="B10" s="1474" t="s">
        <v>76</v>
      </c>
      <c r="C10" s="1475"/>
      <c r="D10" s="1475" t="s">
        <v>257</v>
      </c>
      <c r="E10" s="1475"/>
      <c r="F10" s="1475"/>
      <c r="G10" s="1475"/>
      <c r="H10" s="1475"/>
      <c r="I10" s="1475"/>
      <c r="J10" s="1475"/>
      <c r="K10" s="1475"/>
      <c r="L10" s="1475"/>
      <c r="M10" s="1475"/>
      <c r="N10" s="1475"/>
      <c r="O10" s="1475"/>
      <c r="P10" s="1475"/>
      <c r="Q10" s="1475" t="s">
        <v>233</v>
      </c>
      <c r="R10" s="1475" t="s">
        <v>233</v>
      </c>
      <c r="S10" s="1475" t="s">
        <v>233</v>
      </c>
      <c r="T10" s="1441"/>
      <c r="U10" s="1441" t="s">
        <v>275</v>
      </c>
      <c r="V10" s="1441" t="s">
        <v>275</v>
      </c>
      <c r="W10" s="1441" t="s">
        <v>275</v>
      </c>
      <c r="X10" s="1441" t="s">
        <v>274</v>
      </c>
      <c r="Y10" s="1441" t="s">
        <v>274</v>
      </c>
      <c r="Z10" s="1441" t="s">
        <v>274</v>
      </c>
      <c r="AA10" s="1441"/>
      <c r="AB10" s="1441"/>
      <c r="AC10" s="1441"/>
      <c r="AD10" s="1441"/>
      <c r="AE10" s="1441"/>
      <c r="AF10" s="1441"/>
      <c r="AG10" s="1441"/>
      <c r="AH10" s="1441"/>
      <c r="AI10" s="1441"/>
      <c r="AJ10" s="1441"/>
      <c r="AK10" s="1441"/>
      <c r="AL10" s="1441"/>
      <c r="AM10" s="1440"/>
      <c r="AN10" s="1440"/>
      <c r="AO10" s="1440"/>
      <c r="AP10" s="1440"/>
      <c r="AQ10" s="1440"/>
      <c r="AR10" s="1440"/>
      <c r="AS10" s="1440"/>
      <c r="AT10" s="1440"/>
      <c r="AU10" s="1440"/>
      <c r="AV10" s="1440"/>
      <c r="AW10" s="1440"/>
      <c r="AX10" s="1440"/>
      <c r="AY10" s="1440"/>
      <c r="AZ10" s="1440"/>
      <c r="BA10" s="1440"/>
      <c r="BB10" s="1440"/>
      <c r="BC10" s="1440"/>
      <c r="BD10" s="1440"/>
      <c r="BE10" s="1440"/>
      <c r="BF10" s="1440"/>
      <c r="BG10" s="1440"/>
      <c r="BH10" s="1440"/>
      <c r="BI10" s="1440"/>
      <c r="BJ10" s="1440"/>
      <c r="BK10" s="1440"/>
      <c r="BL10" s="1440"/>
      <c r="BM10" s="1440"/>
      <c r="BN10" s="1440"/>
      <c r="BO10" s="1440"/>
      <c r="BP10" s="1440"/>
      <c r="BQ10" s="1440"/>
      <c r="BR10" s="1440"/>
      <c r="BS10" s="1440"/>
      <c r="BT10" s="1440"/>
      <c r="BU10" s="1440"/>
      <c r="BV10" s="1440"/>
      <c r="BW10" s="1440"/>
      <c r="BX10" s="1440"/>
      <c r="BY10" s="1440"/>
      <c r="BZ10" s="1440"/>
      <c r="CA10" s="1440"/>
      <c r="CB10" s="1440"/>
      <c r="CC10" s="1440"/>
      <c r="CD10" s="1440"/>
      <c r="CE10" s="1440"/>
      <c r="CF10" s="1440"/>
      <c r="CG10" s="1440"/>
      <c r="CH10" s="1440"/>
      <c r="CI10" s="1440"/>
      <c r="CJ10" s="1440"/>
      <c r="CK10" s="1440"/>
      <c r="CL10" s="1440"/>
      <c r="CM10" s="1440"/>
      <c r="CN10" s="1440"/>
      <c r="CO10" s="1440"/>
      <c r="CP10" s="1440"/>
      <c r="CQ10" s="1440"/>
      <c r="CR10" s="1440"/>
      <c r="CS10" s="1440"/>
      <c r="CT10" s="1440"/>
      <c r="CU10" s="1440"/>
      <c r="CV10" s="1440"/>
      <c r="CW10" s="1440"/>
      <c r="CX10" s="1440"/>
      <c r="CY10" s="1440"/>
      <c r="CZ10" s="1440"/>
      <c r="DA10" s="1440"/>
      <c r="DB10" s="1440"/>
      <c r="DC10" s="1440"/>
      <c r="DD10" s="1440"/>
      <c r="DE10" s="1440"/>
      <c r="DF10" s="1440"/>
      <c r="DG10" s="1440"/>
      <c r="DH10" s="1440"/>
      <c r="DI10" s="1440"/>
      <c r="DJ10" s="1440"/>
      <c r="DK10" s="1440"/>
      <c r="DL10" s="1440"/>
      <c r="DM10" s="1440"/>
      <c r="DN10" s="1440"/>
      <c r="DO10" s="1440"/>
      <c r="DP10" s="1440"/>
      <c r="DQ10" s="1440"/>
      <c r="DR10" s="1440"/>
      <c r="DS10" s="1440"/>
      <c r="DT10" s="1440"/>
      <c r="DU10" s="1440"/>
      <c r="DV10" s="1440"/>
      <c r="DW10" s="1440"/>
      <c r="DX10" s="1440"/>
      <c r="DY10" s="1440"/>
      <c r="DZ10" s="1440"/>
      <c r="EA10" s="1440"/>
      <c r="EB10" s="1440"/>
      <c r="EC10" s="1440"/>
      <c r="ED10" s="1440"/>
      <c r="EE10" s="1440"/>
      <c r="EF10" s="1440"/>
      <c r="EG10" s="1440"/>
      <c r="EH10" s="1440"/>
      <c r="EI10" s="1440"/>
      <c r="EJ10" s="1440"/>
      <c r="EK10" s="1440"/>
      <c r="EL10" s="1440"/>
      <c r="EM10" s="1440"/>
      <c r="EN10" s="1440"/>
      <c r="EO10" s="1440"/>
      <c r="EP10" s="1440"/>
      <c r="EQ10" s="1440"/>
      <c r="ER10" s="1440"/>
      <c r="ES10" s="1440"/>
      <c r="ET10" s="1440"/>
      <c r="EU10" s="1440"/>
      <c r="EV10" s="1440"/>
      <c r="EW10" s="1440"/>
      <c r="EX10" s="1440"/>
      <c r="EY10" s="1440"/>
      <c r="EZ10" s="1440"/>
      <c r="FA10" s="1440"/>
      <c r="FB10" s="1440"/>
      <c r="FC10" s="1440"/>
      <c r="FD10" s="1440"/>
      <c r="FE10" s="1440"/>
      <c r="FF10" s="1440"/>
      <c r="FG10" s="1440"/>
      <c r="FH10" s="1440"/>
      <c r="FI10" s="1440"/>
      <c r="FJ10" s="1440"/>
      <c r="FK10" s="1440"/>
      <c r="FL10" s="1440"/>
      <c r="FM10" s="1440"/>
      <c r="FN10" s="1440"/>
      <c r="FO10" s="1440"/>
      <c r="FP10" s="1440"/>
      <c r="FQ10" s="1440"/>
      <c r="FR10" s="1440"/>
      <c r="FS10" s="1440"/>
      <c r="FT10" s="1440"/>
      <c r="FU10" s="1440"/>
      <c r="FV10" s="1440"/>
      <c r="FW10" s="1440"/>
      <c r="FX10" s="1440"/>
      <c r="FY10" s="1440"/>
      <c r="FZ10" s="1440"/>
      <c r="GA10" s="1440"/>
      <c r="GB10" s="1440"/>
      <c r="GC10" s="1440"/>
      <c r="GD10" s="1440"/>
      <c r="GE10" s="1440"/>
      <c r="GF10" s="1440"/>
      <c r="GG10" s="1440"/>
      <c r="GH10" s="1440"/>
      <c r="GI10" s="1440"/>
      <c r="GJ10" s="1440"/>
      <c r="GK10" s="1440"/>
      <c r="GL10" s="1440"/>
      <c r="GM10" s="1440"/>
      <c r="GN10" s="1440"/>
      <c r="GO10" s="1440"/>
      <c r="GP10" s="1440"/>
      <c r="GQ10" s="1440"/>
      <c r="GR10" s="1440"/>
      <c r="GS10" s="1440"/>
      <c r="GT10" s="1440"/>
      <c r="GU10" s="1440"/>
      <c r="GV10" s="1440"/>
      <c r="GW10" s="1440"/>
      <c r="GX10" s="1440"/>
      <c r="GY10" s="1440"/>
      <c r="GZ10" s="1440"/>
      <c r="HA10" s="1440"/>
      <c r="HB10" s="1440"/>
      <c r="HC10" s="1440"/>
      <c r="HD10" s="1440"/>
      <c r="HE10" s="1440"/>
      <c r="HF10" s="1440"/>
      <c r="HG10" s="1440"/>
      <c r="HH10" s="1440"/>
      <c r="HI10" s="1440"/>
      <c r="HJ10" s="1440"/>
      <c r="HK10" s="1440"/>
      <c r="HL10" s="1440"/>
      <c r="HM10" s="1440"/>
      <c r="HN10" s="1440"/>
      <c r="HO10" s="1440"/>
      <c r="HP10" s="1440"/>
      <c r="HQ10" s="1440"/>
      <c r="HR10" s="1440"/>
      <c r="HS10" s="1440"/>
      <c r="HT10" s="1440"/>
      <c r="HU10" s="1440"/>
      <c r="HV10" s="1440"/>
      <c r="HW10" s="1440"/>
      <c r="HX10" s="1440"/>
      <c r="HY10" s="1440"/>
      <c r="HZ10" s="1440"/>
      <c r="IA10" s="1440"/>
      <c r="IB10" s="1440"/>
      <c r="IC10" s="1440"/>
      <c r="ID10" s="1440"/>
    </row>
    <row r="11" spans="1:238" s="1442" customFormat="1" ht="18.75">
      <c r="A11" s="992" t="s">
        <v>149</v>
      </c>
      <c r="B11" s="1542" t="s">
        <v>99</v>
      </c>
      <c r="C11" s="1543"/>
      <c r="D11" s="1544"/>
      <c r="E11" s="1544"/>
      <c r="F11" s="1441"/>
      <c r="G11" s="1545">
        <v>11</v>
      </c>
      <c r="H11" s="998">
        <v>330</v>
      </c>
      <c r="I11" s="1546"/>
      <c r="J11" s="1546"/>
      <c r="K11" s="1543"/>
      <c r="L11" s="1543"/>
      <c r="M11" s="1547"/>
      <c r="N11" s="1548"/>
      <c r="O11" s="1548"/>
      <c r="P11" s="1549"/>
      <c r="Q11" s="1550"/>
      <c r="R11" s="1550"/>
      <c r="S11" s="1551"/>
      <c r="T11" s="1514"/>
      <c r="U11" s="1441" t="s">
        <v>275</v>
      </c>
      <c r="V11" s="1441" t="s">
        <v>275</v>
      </c>
      <c r="W11" s="1441" t="s">
        <v>274</v>
      </c>
      <c r="X11" s="1441" t="s">
        <v>274</v>
      </c>
      <c r="Y11" s="1441" t="s">
        <v>275</v>
      </c>
      <c r="Z11" s="1441" t="s">
        <v>275</v>
      </c>
      <c r="AA11" s="1514"/>
      <c r="AB11" s="1514"/>
      <c r="AC11" s="1514"/>
      <c r="AD11" s="1514"/>
      <c r="AE11" s="1514"/>
      <c r="AF11" s="1514"/>
      <c r="AG11" s="1514"/>
      <c r="AH11" s="1514"/>
      <c r="AI11" s="1514"/>
      <c r="AJ11" s="1514"/>
      <c r="AK11" s="1514"/>
      <c r="AL11" s="1514"/>
      <c r="AM11" s="1513"/>
      <c r="AN11" s="1513"/>
      <c r="AO11" s="1513"/>
      <c r="AP11" s="1513"/>
      <c r="AQ11" s="1513"/>
      <c r="AR11" s="1513"/>
      <c r="AS11" s="1513"/>
      <c r="AT11" s="1513"/>
      <c r="AU11" s="1513"/>
      <c r="AV11" s="1513"/>
      <c r="AW11" s="1513"/>
      <c r="AX11" s="1513"/>
      <c r="AY11" s="1513"/>
      <c r="AZ11" s="1513"/>
      <c r="BA11" s="1513"/>
      <c r="BB11" s="1513"/>
      <c r="BC11" s="1513"/>
      <c r="BD11" s="1513"/>
      <c r="BE11" s="1513"/>
      <c r="BF11" s="1513"/>
      <c r="BG11" s="1513"/>
      <c r="BH11" s="1513"/>
      <c r="BI11" s="1513"/>
      <c r="BJ11" s="1513"/>
      <c r="BK11" s="1513"/>
      <c r="BL11" s="1513"/>
      <c r="BM11" s="1513"/>
      <c r="BN11" s="1513"/>
      <c r="BO11" s="1513"/>
      <c r="BP11" s="1513"/>
      <c r="BQ11" s="1513"/>
      <c r="BR11" s="1513"/>
      <c r="BS11" s="1513"/>
      <c r="BT11" s="1513"/>
      <c r="BU11" s="1513"/>
      <c r="BV11" s="1513"/>
      <c r="BW11" s="1513"/>
      <c r="BX11" s="1513"/>
      <c r="BY11" s="1513"/>
      <c r="BZ11" s="1513"/>
      <c r="CA11" s="1513"/>
      <c r="CB11" s="1513"/>
      <c r="CC11" s="1513"/>
      <c r="CD11" s="1513"/>
      <c r="CE11" s="1513"/>
      <c r="CF11" s="1513"/>
      <c r="CG11" s="1513"/>
      <c r="CH11" s="1513"/>
      <c r="CI11" s="1513"/>
      <c r="CJ11" s="1513"/>
      <c r="CK11" s="1513"/>
      <c r="CL11" s="1513"/>
      <c r="CM11" s="1513"/>
      <c r="CN11" s="1513"/>
      <c r="CO11" s="1513"/>
      <c r="CP11" s="1513"/>
      <c r="CQ11" s="1513"/>
      <c r="CR11" s="1513"/>
      <c r="CS11" s="1513"/>
      <c r="CT11" s="1513"/>
      <c r="CU11" s="1513"/>
      <c r="CV11" s="1513"/>
      <c r="CW11" s="1513"/>
      <c r="CX11" s="1513"/>
      <c r="CY11" s="1513"/>
      <c r="CZ11" s="1513"/>
      <c r="DA11" s="1513"/>
      <c r="DB11" s="1513"/>
      <c r="DC11" s="1513"/>
      <c r="DD11" s="1513"/>
      <c r="DE11" s="1513"/>
      <c r="DF11" s="1513"/>
      <c r="DG11" s="1513"/>
      <c r="DH11" s="1513"/>
      <c r="DI11" s="1513"/>
      <c r="DJ11" s="1513"/>
      <c r="DK11" s="1513"/>
      <c r="DL11" s="1513"/>
      <c r="DM11" s="1513"/>
      <c r="DN11" s="1513"/>
      <c r="DO11" s="1513"/>
      <c r="DP11" s="1513"/>
      <c r="DQ11" s="1513"/>
      <c r="DR11" s="1513"/>
      <c r="DS11" s="1513"/>
      <c r="DT11" s="1513"/>
      <c r="DU11" s="1513"/>
      <c r="DV11" s="1513"/>
      <c r="DW11" s="1513"/>
      <c r="DX11" s="1513"/>
      <c r="DY11" s="1513"/>
      <c r="DZ11" s="1513"/>
      <c r="EA11" s="1513"/>
      <c r="EB11" s="1513"/>
      <c r="EC11" s="1513"/>
      <c r="ED11" s="1513"/>
      <c r="EE11" s="1513"/>
      <c r="EF11" s="1513"/>
      <c r="EG11" s="1513"/>
      <c r="EH11" s="1513"/>
      <c r="EI11" s="1513"/>
      <c r="EJ11" s="1513"/>
      <c r="EK11" s="1513"/>
      <c r="EL11" s="1513"/>
      <c r="EM11" s="1513"/>
      <c r="EN11" s="1513"/>
      <c r="EO11" s="1513"/>
      <c r="EP11" s="1513"/>
      <c r="EQ11" s="1513"/>
      <c r="ER11" s="1513"/>
      <c r="ES11" s="1513"/>
      <c r="ET11" s="1513"/>
      <c r="EU11" s="1513"/>
      <c r="EV11" s="1513"/>
      <c r="EW11" s="1513"/>
      <c r="EX11" s="1513"/>
      <c r="EY11" s="1513"/>
      <c r="EZ11" s="1513"/>
      <c r="FA11" s="1513"/>
      <c r="FB11" s="1513"/>
      <c r="FC11" s="1513"/>
      <c r="FD11" s="1513"/>
      <c r="FE11" s="1513"/>
      <c r="FF11" s="1513"/>
      <c r="FG11" s="1513"/>
      <c r="FH11" s="1513"/>
      <c r="FI11" s="1513"/>
      <c r="FJ11" s="1513"/>
      <c r="FK11" s="1513"/>
      <c r="FL11" s="1513"/>
      <c r="FM11" s="1513"/>
      <c r="FN11" s="1513"/>
      <c r="FO11" s="1513"/>
      <c r="FP11" s="1513"/>
      <c r="FQ11" s="1513"/>
      <c r="FR11" s="1513"/>
      <c r="FS11" s="1513"/>
      <c r="FT11" s="1513"/>
      <c r="FU11" s="1513"/>
      <c r="FV11" s="1513"/>
      <c r="FW11" s="1513"/>
      <c r="FX11" s="1513"/>
      <c r="FY11" s="1513"/>
      <c r="FZ11" s="1513"/>
      <c r="GA11" s="1513"/>
      <c r="GB11" s="1513"/>
      <c r="GC11" s="1513"/>
      <c r="GD11" s="1513"/>
      <c r="GE11" s="1513"/>
      <c r="GF11" s="1513"/>
      <c r="GG11" s="1513"/>
      <c r="GH11" s="1513"/>
      <c r="GI11" s="1513"/>
      <c r="GJ11" s="1513"/>
      <c r="GK11" s="1513"/>
      <c r="GL11" s="1513"/>
      <c r="GM11" s="1513"/>
      <c r="GN11" s="1513"/>
      <c r="GO11" s="1513"/>
      <c r="GP11" s="1513"/>
      <c r="GQ11" s="1513"/>
      <c r="GR11" s="1513"/>
      <c r="GS11" s="1513"/>
      <c r="GT11" s="1513"/>
      <c r="GU11" s="1513"/>
      <c r="GV11" s="1513"/>
      <c r="GW11" s="1513"/>
      <c r="GX11" s="1513"/>
      <c r="GY11" s="1513"/>
      <c r="GZ11" s="1513"/>
      <c r="HA11" s="1513"/>
      <c r="HB11" s="1513"/>
      <c r="HC11" s="1513"/>
      <c r="HD11" s="1513"/>
      <c r="HE11" s="1513"/>
      <c r="HF11" s="1513"/>
      <c r="HG11" s="1513"/>
      <c r="HH11" s="1513"/>
      <c r="HI11" s="1513"/>
      <c r="HJ11" s="1513"/>
      <c r="HK11" s="1513"/>
      <c r="HL11" s="1513"/>
      <c r="HM11" s="1513"/>
      <c r="HN11" s="1513"/>
      <c r="HO11" s="1513"/>
      <c r="HP11" s="1513"/>
      <c r="HQ11" s="1513"/>
      <c r="HR11" s="1513"/>
      <c r="HS11" s="1513"/>
      <c r="HT11" s="1513"/>
      <c r="HU11" s="1513"/>
      <c r="HV11" s="1513"/>
      <c r="HW11" s="1513"/>
      <c r="HX11" s="1513"/>
      <c r="HY11" s="1513"/>
      <c r="HZ11" s="1513"/>
      <c r="IA11" s="1513"/>
      <c r="IB11" s="1513"/>
      <c r="IC11" s="1513"/>
      <c r="ID11" s="1513"/>
    </row>
    <row r="12" spans="1:238" s="1442" customFormat="1" ht="18.75">
      <c r="A12" s="992" t="s">
        <v>198</v>
      </c>
      <c r="B12" s="1577" t="s">
        <v>79</v>
      </c>
      <c r="C12" s="1543">
        <v>3</v>
      </c>
      <c r="D12" s="1543"/>
      <c r="E12" s="1543"/>
      <c r="F12" s="1578"/>
      <c r="G12" s="1545">
        <v>4.5</v>
      </c>
      <c r="H12" s="998">
        <v>135</v>
      </c>
      <c r="I12" s="1546">
        <v>60</v>
      </c>
      <c r="J12" s="1546">
        <v>30</v>
      </c>
      <c r="K12" s="1543">
        <v>30</v>
      </c>
      <c r="L12" s="1543"/>
      <c r="M12" s="1547">
        <v>75</v>
      </c>
      <c r="N12" s="1548"/>
      <c r="O12" s="1586"/>
      <c r="P12" s="1580"/>
      <c r="Q12" s="1580">
        <v>4</v>
      </c>
      <c r="R12" s="1550"/>
      <c r="S12" s="1551"/>
      <c r="T12" s="1514"/>
      <c r="U12" s="1441" t="s">
        <v>275</v>
      </c>
      <c r="V12" s="1441" t="s">
        <v>275</v>
      </c>
      <c r="W12" s="1441" t="s">
        <v>275</v>
      </c>
      <c r="X12" s="1441" t="s">
        <v>274</v>
      </c>
      <c r="Y12" s="1441" t="s">
        <v>275</v>
      </c>
      <c r="Z12" s="1441" t="s">
        <v>275</v>
      </c>
      <c r="AA12" s="1514"/>
      <c r="AB12" s="1514"/>
      <c r="AC12" s="1514"/>
      <c r="AD12" s="1514"/>
      <c r="AE12" s="1514"/>
      <c r="AF12" s="1514"/>
      <c r="AG12" s="1514"/>
      <c r="AH12" s="1514"/>
      <c r="AI12" s="1514"/>
      <c r="AJ12" s="1514"/>
      <c r="AK12" s="1514"/>
      <c r="AL12" s="1514"/>
      <c r="AM12" s="1513"/>
      <c r="AN12" s="1513"/>
      <c r="AO12" s="1513"/>
      <c r="AP12" s="1513"/>
      <c r="AQ12" s="1513"/>
      <c r="AR12" s="1513"/>
      <c r="AS12" s="1513"/>
      <c r="AT12" s="1513"/>
      <c r="AU12" s="1513"/>
      <c r="AV12" s="1513"/>
      <c r="AW12" s="1513"/>
      <c r="AX12" s="1513"/>
      <c r="AY12" s="1513"/>
      <c r="AZ12" s="1513"/>
      <c r="BA12" s="1513"/>
      <c r="BB12" s="1513"/>
      <c r="BC12" s="1513"/>
      <c r="BD12" s="1513"/>
      <c r="BE12" s="1513"/>
      <c r="BF12" s="1513"/>
      <c r="BG12" s="1513"/>
      <c r="BH12" s="1513"/>
      <c r="BI12" s="1513"/>
      <c r="BJ12" s="1513"/>
      <c r="BK12" s="1513"/>
      <c r="BL12" s="1513"/>
      <c r="BM12" s="1513"/>
      <c r="BN12" s="1513"/>
      <c r="BO12" s="1513"/>
      <c r="BP12" s="1513"/>
      <c r="BQ12" s="1513"/>
      <c r="BR12" s="1513"/>
      <c r="BS12" s="1513"/>
      <c r="BT12" s="1513"/>
      <c r="BU12" s="1513"/>
      <c r="BV12" s="1513"/>
      <c r="BW12" s="1513"/>
      <c r="BX12" s="1513"/>
      <c r="BY12" s="1513"/>
      <c r="BZ12" s="1513"/>
      <c r="CA12" s="1513"/>
      <c r="CB12" s="1513"/>
      <c r="CC12" s="1513"/>
      <c r="CD12" s="1513"/>
      <c r="CE12" s="1513"/>
      <c r="CF12" s="1513"/>
      <c r="CG12" s="1513"/>
      <c r="CH12" s="1513"/>
      <c r="CI12" s="1513"/>
      <c r="CJ12" s="1513"/>
      <c r="CK12" s="1513"/>
      <c r="CL12" s="1513"/>
      <c r="CM12" s="1513"/>
      <c r="CN12" s="1513"/>
      <c r="CO12" s="1513"/>
      <c r="CP12" s="1513"/>
      <c r="CQ12" s="1513"/>
      <c r="CR12" s="1513"/>
      <c r="CS12" s="1513"/>
      <c r="CT12" s="1513"/>
      <c r="CU12" s="1513"/>
      <c r="CV12" s="1513"/>
      <c r="CW12" s="1513"/>
      <c r="CX12" s="1513"/>
      <c r="CY12" s="1513"/>
      <c r="CZ12" s="1513"/>
      <c r="DA12" s="1513"/>
      <c r="DB12" s="1513"/>
      <c r="DC12" s="1513"/>
      <c r="DD12" s="1513"/>
      <c r="DE12" s="1513"/>
      <c r="DF12" s="1513"/>
      <c r="DG12" s="1513"/>
      <c r="DH12" s="1513"/>
      <c r="DI12" s="1513"/>
      <c r="DJ12" s="1513"/>
      <c r="DK12" s="1513"/>
      <c r="DL12" s="1513"/>
      <c r="DM12" s="1513"/>
      <c r="DN12" s="1513"/>
      <c r="DO12" s="1513"/>
      <c r="DP12" s="1513"/>
      <c r="DQ12" s="1513"/>
      <c r="DR12" s="1513"/>
      <c r="DS12" s="1513"/>
      <c r="DT12" s="1513"/>
      <c r="DU12" s="1513"/>
      <c r="DV12" s="1513"/>
      <c r="DW12" s="1513"/>
      <c r="DX12" s="1513"/>
      <c r="DY12" s="1513"/>
      <c r="DZ12" s="1513"/>
      <c r="EA12" s="1513"/>
      <c r="EB12" s="1513"/>
      <c r="EC12" s="1513"/>
      <c r="ED12" s="1513"/>
      <c r="EE12" s="1513"/>
      <c r="EF12" s="1513"/>
      <c r="EG12" s="1513"/>
      <c r="EH12" s="1513"/>
      <c r="EI12" s="1513"/>
      <c r="EJ12" s="1513"/>
      <c r="EK12" s="1513"/>
      <c r="EL12" s="1513"/>
      <c r="EM12" s="1513"/>
      <c r="EN12" s="1513"/>
      <c r="EO12" s="1513"/>
      <c r="EP12" s="1513"/>
      <c r="EQ12" s="1513"/>
      <c r="ER12" s="1513"/>
      <c r="ES12" s="1513"/>
      <c r="ET12" s="1513"/>
      <c r="EU12" s="1513"/>
      <c r="EV12" s="1513"/>
      <c r="EW12" s="1513"/>
      <c r="EX12" s="1513"/>
      <c r="EY12" s="1513"/>
      <c r="EZ12" s="1513"/>
      <c r="FA12" s="1513"/>
      <c r="FB12" s="1513"/>
      <c r="FC12" s="1513"/>
      <c r="FD12" s="1513"/>
      <c r="FE12" s="1513"/>
      <c r="FF12" s="1513"/>
      <c r="FG12" s="1513"/>
      <c r="FH12" s="1513"/>
      <c r="FI12" s="1513"/>
      <c r="FJ12" s="1513"/>
      <c r="FK12" s="1513"/>
      <c r="FL12" s="1513"/>
      <c r="FM12" s="1513"/>
      <c r="FN12" s="1513"/>
      <c r="FO12" s="1513"/>
      <c r="FP12" s="1513"/>
      <c r="FQ12" s="1513"/>
      <c r="FR12" s="1513"/>
      <c r="FS12" s="1513"/>
      <c r="FT12" s="1513"/>
      <c r="FU12" s="1513"/>
      <c r="FV12" s="1513"/>
      <c r="FW12" s="1513"/>
      <c r="FX12" s="1513"/>
      <c r="FY12" s="1513"/>
      <c r="FZ12" s="1513"/>
      <c r="GA12" s="1513"/>
      <c r="GB12" s="1513"/>
      <c r="GC12" s="1513"/>
      <c r="GD12" s="1513"/>
      <c r="GE12" s="1513"/>
      <c r="GF12" s="1513"/>
      <c r="GG12" s="1513"/>
      <c r="GH12" s="1513"/>
      <c r="GI12" s="1513"/>
      <c r="GJ12" s="1513"/>
      <c r="GK12" s="1513"/>
      <c r="GL12" s="1513"/>
      <c r="GM12" s="1513"/>
      <c r="GN12" s="1513"/>
      <c r="GO12" s="1513"/>
      <c r="GP12" s="1513"/>
      <c r="GQ12" s="1513"/>
      <c r="GR12" s="1513"/>
      <c r="GS12" s="1513"/>
      <c r="GT12" s="1513"/>
      <c r="GU12" s="1513"/>
      <c r="GV12" s="1513"/>
      <c r="GW12" s="1513"/>
      <c r="GX12" s="1513"/>
      <c r="GY12" s="1513"/>
      <c r="GZ12" s="1513"/>
      <c r="HA12" s="1513"/>
      <c r="HB12" s="1513"/>
      <c r="HC12" s="1513"/>
      <c r="HD12" s="1513"/>
      <c r="HE12" s="1513"/>
      <c r="HF12" s="1513"/>
      <c r="HG12" s="1513"/>
      <c r="HH12" s="1513"/>
      <c r="HI12" s="1513"/>
      <c r="HJ12" s="1513"/>
      <c r="HK12" s="1513"/>
      <c r="HL12" s="1513"/>
      <c r="HM12" s="1513"/>
      <c r="HN12" s="1513"/>
      <c r="HO12" s="1513"/>
      <c r="HP12" s="1513"/>
      <c r="HQ12" s="1513"/>
      <c r="HR12" s="1513"/>
      <c r="HS12" s="1513"/>
      <c r="HT12" s="1513"/>
      <c r="HU12" s="1513"/>
      <c r="HV12" s="1513"/>
      <c r="HW12" s="1513"/>
      <c r="HX12" s="1513"/>
      <c r="HY12" s="1513"/>
      <c r="HZ12" s="1513"/>
      <c r="IA12" s="1513"/>
      <c r="IB12" s="1513"/>
      <c r="IC12" s="1513"/>
      <c r="ID12" s="1513"/>
    </row>
    <row r="13" spans="1:238" s="1442" customFormat="1" ht="18.75">
      <c r="A13" s="992" t="s">
        <v>193</v>
      </c>
      <c r="B13" s="1577" t="s">
        <v>100</v>
      </c>
      <c r="C13" s="1543"/>
      <c r="D13" s="1543"/>
      <c r="E13" s="1543"/>
      <c r="F13" s="1578">
        <v>3</v>
      </c>
      <c r="G13" s="1545">
        <v>1.5</v>
      </c>
      <c r="H13" s="998">
        <v>45</v>
      </c>
      <c r="I13" s="1546">
        <v>15</v>
      </c>
      <c r="J13" s="1546"/>
      <c r="K13" s="1543"/>
      <c r="L13" s="1543">
        <v>15</v>
      </c>
      <c r="M13" s="1547">
        <v>30</v>
      </c>
      <c r="N13" s="1548"/>
      <c r="O13" s="1586"/>
      <c r="P13" s="1580"/>
      <c r="Q13" s="1580">
        <v>1</v>
      </c>
      <c r="R13" s="1550"/>
      <c r="S13" s="1551"/>
      <c r="T13" s="1514"/>
      <c r="U13" s="1441" t="s">
        <v>275</v>
      </c>
      <c r="V13" s="1441" t="s">
        <v>275</v>
      </c>
      <c r="W13" s="1441" t="s">
        <v>275</v>
      </c>
      <c r="X13" s="1441" t="s">
        <v>274</v>
      </c>
      <c r="Y13" s="1441" t="s">
        <v>275</v>
      </c>
      <c r="Z13" s="1441" t="s">
        <v>275</v>
      </c>
      <c r="AA13" s="1514"/>
      <c r="AB13" s="1514"/>
      <c r="AC13" s="1514"/>
      <c r="AD13" s="1514"/>
      <c r="AE13" s="1514"/>
      <c r="AF13" s="1514"/>
      <c r="AG13" s="1514"/>
      <c r="AH13" s="1514"/>
      <c r="AI13" s="1514"/>
      <c r="AJ13" s="1514"/>
      <c r="AK13" s="1514"/>
      <c r="AL13" s="1514"/>
      <c r="AM13" s="1513"/>
      <c r="AN13" s="1513"/>
      <c r="AO13" s="1513"/>
      <c r="AP13" s="1513"/>
      <c r="AQ13" s="1513"/>
      <c r="AR13" s="1513"/>
      <c r="AS13" s="1513"/>
      <c r="AT13" s="1513"/>
      <c r="AU13" s="1513"/>
      <c r="AV13" s="1513"/>
      <c r="AW13" s="1513"/>
      <c r="AX13" s="1513"/>
      <c r="AY13" s="1513"/>
      <c r="AZ13" s="1513"/>
      <c r="BA13" s="1513"/>
      <c r="BB13" s="1513"/>
      <c r="BC13" s="1513"/>
      <c r="BD13" s="1513"/>
      <c r="BE13" s="1513"/>
      <c r="BF13" s="1513"/>
      <c r="BG13" s="1513"/>
      <c r="BH13" s="1513"/>
      <c r="BI13" s="1513"/>
      <c r="BJ13" s="1513"/>
      <c r="BK13" s="1513"/>
      <c r="BL13" s="1513"/>
      <c r="BM13" s="1513"/>
      <c r="BN13" s="1513"/>
      <c r="BO13" s="1513"/>
      <c r="BP13" s="1513"/>
      <c r="BQ13" s="1513"/>
      <c r="BR13" s="1513"/>
      <c r="BS13" s="1513"/>
      <c r="BT13" s="1513"/>
      <c r="BU13" s="1513"/>
      <c r="BV13" s="1513"/>
      <c r="BW13" s="1513"/>
      <c r="BX13" s="1513"/>
      <c r="BY13" s="1513"/>
      <c r="BZ13" s="1513"/>
      <c r="CA13" s="1513"/>
      <c r="CB13" s="1513"/>
      <c r="CC13" s="1513"/>
      <c r="CD13" s="1513"/>
      <c r="CE13" s="1513"/>
      <c r="CF13" s="1513"/>
      <c r="CG13" s="1513"/>
      <c r="CH13" s="1513"/>
      <c r="CI13" s="1513"/>
      <c r="CJ13" s="1513"/>
      <c r="CK13" s="1513"/>
      <c r="CL13" s="1513"/>
      <c r="CM13" s="1513"/>
      <c r="CN13" s="1513"/>
      <c r="CO13" s="1513"/>
      <c r="CP13" s="1513"/>
      <c r="CQ13" s="1513"/>
      <c r="CR13" s="1513"/>
      <c r="CS13" s="1513"/>
      <c r="CT13" s="1513"/>
      <c r="CU13" s="1513"/>
      <c r="CV13" s="1513"/>
      <c r="CW13" s="1513"/>
      <c r="CX13" s="1513"/>
      <c r="CY13" s="1513"/>
      <c r="CZ13" s="1513"/>
      <c r="DA13" s="1513"/>
      <c r="DB13" s="1513"/>
      <c r="DC13" s="1513"/>
      <c r="DD13" s="1513"/>
      <c r="DE13" s="1513"/>
      <c r="DF13" s="1513"/>
      <c r="DG13" s="1513"/>
      <c r="DH13" s="1513"/>
      <c r="DI13" s="1513"/>
      <c r="DJ13" s="1513"/>
      <c r="DK13" s="1513"/>
      <c r="DL13" s="1513"/>
      <c r="DM13" s="1513"/>
      <c r="DN13" s="1513"/>
      <c r="DO13" s="1513"/>
      <c r="DP13" s="1513"/>
      <c r="DQ13" s="1513"/>
      <c r="DR13" s="1513"/>
      <c r="DS13" s="1513"/>
      <c r="DT13" s="1513"/>
      <c r="DU13" s="1513"/>
      <c r="DV13" s="1513"/>
      <c r="DW13" s="1513"/>
      <c r="DX13" s="1513"/>
      <c r="DY13" s="1513"/>
      <c r="DZ13" s="1513"/>
      <c r="EA13" s="1513"/>
      <c r="EB13" s="1513"/>
      <c r="EC13" s="1513"/>
      <c r="ED13" s="1513"/>
      <c r="EE13" s="1513"/>
      <c r="EF13" s="1513"/>
      <c r="EG13" s="1513"/>
      <c r="EH13" s="1513"/>
      <c r="EI13" s="1513"/>
      <c r="EJ13" s="1513"/>
      <c r="EK13" s="1513"/>
      <c r="EL13" s="1513"/>
      <c r="EM13" s="1513"/>
      <c r="EN13" s="1513"/>
      <c r="EO13" s="1513"/>
      <c r="EP13" s="1513"/>
      <c r="EQ13" s="1513"/>
      <c r="ER13" s="1513"/>
      <c r="ES13" s="1513"/>
      <c r="ET13" s="1513"/>
      <c r="EU13" s="1513"/>
      <c r="EV13" s="1513"/>
      <c r="EW13" s="1513"/>
      <c r="EX13" s="1513"/>
      <c r="EY13" s="1513"/>
      <c r="EZ13" s="1513"/>
      <c r="FA13" s="1513"/>
      <c r="FB13" s="1513"/>
      <c r="FC13" s="1513"/>
      <c r="FD13" s="1513"/>
      <c r="FE13" s="1513"/>
      <c r="FF13" s="1513"/>
      <c r="FG13" s="1513"/>
      <c r="FH13" s="1513"/>
      <c r="FI13" s="1513"/>
      <c r="FJ13" s="1513"/>
      <c r="FK13" s="1513"/>
      <c r="FL13" s="1513"/>
      <c r="FM13" s="1513"/>
      <c r="FN13" s="1513"/>
      <c r="FO13" s="1513"/>
      <c r="FP13" s="1513"/>
      <c r="FQ13" s="1513"/>
      <c r="FR13" s="1513"/>
      <c r="FS13" s="1513"/>
      <c r="FT13" s="1513"/>
      <c r="FU13" s="1513"/>
      <c r="FV13" s="1513"/>
      <c r="FW13" s="1513"/>
      <c r="FX13" s="1513"/>
      <c r="FY13" s="1513"/>
      <c r="FZ13" s="1513"/>
      <c r="GA13" s="1513"/>
      <c r="GB13" s="1513"/>
      <c r="GC13" s="1513"/>
      <c r="GD13" s="1513"/>
      <c r="GE13" s="1513"/>
      <c r="GF13" s="1513"/>
      <c r="GG13" s="1513"/>
      <c r="GH13" s="1513"/>
      <c r="GI13" s="1513"/>
      <c r="GJ13" s="1513"/>
      <c r="GK13" s="1513"/>
      <c r="GL13" s="1513"/>
      <c r="GM13" s="1513"/>
      <c r="GN13" s="1513"/>
      <c r="GO13" s="1513"/>
      <c r="GP13" s="1513"/>
      <c r="GQ13" s="1513"/>
      <c r="GR13" s="1513"/>
      <c r="GS13" s="1513"/>
      <c r="GT13" s="1513"/>
      <c r="GU13" s="1513"/>
      <c r="GV13" s="1513"/>
      <c r="GW13" s="1513"/>
      <c r="GX13" s="1513"/>
      <c r="GY13" s="1513"/>
      <c r="GZ13" s="1513"/>
      <c r="HA13" s="1513"/>
      <c r="HB13" s="1513"/>
      <c r="HC13" s="1513"/>
      <c r="HD13" s="1513"/>
      <c r="HE13" s="1513"/>
      <c r="HF13" s="1513"/>
      <c r="HG13" s="1513"/>
      <c r="HH13" s="1513"/>
      <c r="HI13" s="1513"/>
      <c r="HJ13" s="1513"/>
      <c r="HK13" s="1513"/>
      <c r="HL13" s="1513"/>
      <c r="HM13" s="1513"/>
      <c r="HN13" s="1513"/>
      <c r="HO13" s="1513"/>
      <c r="HP13" s="1513"/>
      <c r="HQ13" s="1513"/>
      <c r="HR13" s="1513"/>
      <c r="HS13" s="1513"/>
      <c r="HT13" s="1513"/>
      <c r="HU13" s="1513"/>
      <c r="HV13" s="1513"/>
      <c r="HW13" s="1513"/>
      <c r="HX13" s="1513"/>
      <c r="HY13" s="1513"/>
      <c r="HZ13" s="1513"/>
      <c r="IA13" s="1513"/>
      <c r="IB13" s="1513"/>
      <c r="IC13" s="1513"/>
      <c r="ID13" s="1513"/>
    </row>
    <row r="14" spans="1:238" s="1442" customFormat="1" ht="18.75">
      <c r="A14" s="992" t="s">
        <v>195</v>
      </c>
      <c r="B14" s="1577" t="s">
        <v>102</v>
      </c>
      <c r="C14" s="1543"/>
      <c r="D14" s="1543"/>
      <c r="E14" s="1543"/>
      <c r="F14" s="1578"/>
      <c r="G14" s="1545">
        <v>10.5</v>
      </c>
      <c r="H14" s="998">
        <v>315</v>
      </c>
      <c r="I14" s="1546"/>
      <c r="J14" s="1546"/>
      <c r="K14" s="1543"/>
      <c r="L14" s="1543"/>
      <c r="M14" s="1547"/>
      <c r="N14" s="1548"/>
      <c r="O14" s="1548"/>
      <c r="P14" s="1549"/>
      <c r="Q14" s="1550"/>
      <c r="R14" s="1550"/>
      <c r="S14" s="1551"/>
      <c r="T14" s="1514"/>
      <c r="U14" s="1441" t="s">
        <v>275</v>
      </c>
      <c r="V14" s="1441" t="s">
        <v>275</v>
      </c>
      <c r="W14" s="1441" t="s">
        <v>275</v>
      </c>
      <c r="X14" s="1441" t="s">
        <v>274</v>
      </c>
      <c r="Y14" s="1441" t="s">
        <v>275</v>
      </c>
      <c r="Z14" s="1441" t="s">
        <v>275</v>
      </c>
      <c r="AA14" s="1514"/>
      <c r="AB14" s="1514"/>
      <c r="AC14" s="1514"/>
      <c r="AD14" s="1514"/>
      <c r="AE14" s="1514"/>
      <c r="AF14" s="1514"/>
      <c r="AG14" s="1514"/>
      <c r="AH14" s="1514"/>
      <c r="AI14" s="1514"/>
      <c r="AJ14" s="1514"/>
      <c r="AK14" s="1514"/>
      <c r="AL14" s="1514"/>
      <c r="AM14" s="1513"/>
      <c r="AN14" s="1513"/>
      <c r="AO14" s="1513"/>
      <c r="AP14" s="1513"/>
      <c r="AQ14" s="1513"/>
      <c r="AR14" s="1513"/>
      <c r="AS14" s="1513"/>
      <c r="AT14" s="1513"/>
      <c r="AU14" s="1513"/>
      <c r="AV14" s="1513"/>
      <c r="AW14" s="1513"/>
      <c r="AX14" s="1513"/>
      <c r="AY14" s="1513"/>
      <c r="AZ14" s="1513"/>
      <c r="BA14" s="1513"/>
      <c r="BB14" s="1513"/>
      <c r="BC14" s="1513"/>
      <c r="BD14" s="1513"/>
      <c r="BE14" s="1513"/>
      <c r="BF14" s="1513"/>
      <c r="BG14" s="1513"/>
      <c r="BH14" s="1513"/>
      <c r="BI14" s="1513"/>
      <c r="BJ14" s="1513"/>
      <c r="BK14" s="1513"/>
      <c r="BL14" s="1513"/>
      <c r="BM14" s="1513"/>
      <c r="BN14" s="1513"/>
      <c r="BO14" s="1513"/>
      <c r="BP14" s="1513"/>
      <c r="BQ14" s="1513"/>
      <c r="BR14" s="1513"/>
      <c r="BS14" s="1513"/>
      <c r="BT14" s="1513"/>
      <c r="BU14" s="1513"/>
      <c r="BV14" s="1513"/>
      <c r="BW14" s="1513"/>
      <c r="BX14" s="1513"/>
      <c r="BY14" s="1513"/>
      <c r="BZ14" s="1513"/>
      <c r="CA14" s="1513"/>
      <c r="CB14" s="1513"/>
      <c r="CC14" s="1513"/>
      <c r="CD14" s="1513"/>
      <c r="CE14" s="1513"/>
      <c r="CF14" s="1513"/>
      <c r="CG14" s="1513"/>
      <c r="CH14" s="1513"/>
      <c r="CI14" s="1513"/>
      <c r="CJ14" s="1513"/>
      <c r="CK14" s="1513"/>
      <c r="CL14" s="1513"/>
      <c r="CM14" s="1513"/>
      <c r="CN14" s="1513"/>
      <c r="CO14" s="1513"/>
      <c r="CP14" s="1513"/>
      <c r="CQ14" s="1513"/>
      <c r="CR14" s="1513"/>
      <c r="CS14" s="1513"/>
      <c r="CT14" s="1513"/>
      <c r="CU14" s="1513"/>
      <c r="CV14" s="1513"/>
      <c r="CW14" s="1513"/>
      <c r="CX14" s="1513"/>
      <c r="CY14" s="1513"/>
      <c r="CZ14" s="1513"/>
      <c r="DA14" s="1513"/>
      <c r="DB14" s="1513"/>
      <c r="DC14" s="1513"/>
      <c r="DD14" s="1513"/>
      <c r="DE14" s="1513"/>
      <c r="DF14" s="1513"/>
      <c r="DG14" s="1513"/>
      <c r="DH14" s="1513"/>
      <c r="DI14" s="1513"/>
      <c r="DJ14" s="1513"/>
      <c r="DK14" s="1513"/>
      <c r="DL14" s="1513"/>
      <c r="DM14" s="1513"/>
      <c r="DN14" s="1513"/>
      <c r="DO14" s="1513"/>
      <c r="DP14" s="1513"/>
      <c r="DQ14" s="1513"/>
      <c r="DR14" s="1513"/>
      <c r="DS14" s="1513"/>
      <c r="DT14" s="1513"/>
      <c r="DU14" s="1513"/>
      <c r="DV14" s="1513"/>
      <c r="DW14" s="1513"/>
      <c r="DX14" s="1513"/>
      <c r="DY14" s="1513"/>
      <c r="DZ14" s="1513"/>
      <c r="EA14" s="1513"/>
      <c r="EB14" s="1513"/>
      <c r="EC14" s="1513"/>
      <c r="ED14" s="1513"/>
      <c r="EE14" s="1513"/>
      <c r="EF14" s="1513"/>
      <c r="EG14" s="1513"/>
      <c r="EH14" s="1513"/>
      <c r="EI14" s="1513"/>
      <c r="EJ14" s="1513"/>
      <c r="EK14" s="1513"/>
      <c r="EL14" s="1513"/>
      <c r="EM14" s="1513"/>
      <c r="EN14" s="1513"/>
      <c r="EO14" s="1513"/>
      <c r="EP14" s="1513"/>
      <c r="EQ14" s="1513"/>
      <c r="ER14" s="1513"/>
      <c r="ES14" s="1513"/>
      <c r="ET14" s="1513"/>
      <c r="EU14" s="1513"/>
      <c r="EV14" s="1513"/>
      <c r="EW14" s="1513"/>
      <c r="EX14" s="1513"/>
      <c r="EY14" s="1513"/>
      <c r="EZ14" s="1513"/>
      <c r="FA14" s="1513"/>
      <c r="FB14" s="1513"/>
      <c r="FC14" s="1513"/>
      <c r="FD14" s="1513"/>
      <c r="FE14" s="1513"/>
      <c r="FF14" s="1513"/>
      <c r="FG14" s="1513"/>
      <c r="FH14" s="1513"/>
      <c r="FI14" s="1513"/>
      <c r="FJ14" s="1513"/>
      <c r="FK14" s="1513"/>
      <c r="FL14" s="1513"/>
      <c r="FM14" s="1513"/>
      <c r="FN14" s="1513"/>
      <c r="FO14" s="1513"/>
      <c r="FP14" s="1513"/>
      <c r="FQ14" s="1513"/>
      <c r="FR14" s="1513"/>
      <c r="FS14" s="1513"/>
      <c r="FT14" s="1513"/>
      <c r="FU14" s="1513"/>
      <c r="FV14" s="1513"/>
      <c r="FW14" s="1513"/>
      <c r="FX14" s="1513"/>
      <c r="FY14" s="1513"/>
      <c r="FZ14" s="1513"/>
      <c r="GA14" s="1513"/>
      <c r="GB14" s="1513"/>
      <c r="GC14" s="1513"/>
      <c r="GD14" s="1513"/>
      <c r="GE14" s="1513"/>
      <c r="GF14" s="1513"/>
      <c r="GG14" s="1513"/>
      <c r="GH14" s="1513"/>
      <c r="GI14" s="1513"/>
      <c r="GJ14" s="1513"/>
      <c r="GK14" s="1513"/>
      <c r="GL14" s="1513"/>
      <c r="GM14" s="1513"/>
      <c r="GN14" s="1513"/>
      <c r="GO14" s="1513"/>
      <c r="GP14" s="1513"/>
      <c r="GQ14" s="1513"/>
      <c r="GR14" s="1513"/>
      <c r="GS14" s="1513"/>
      <c r="GT14" s="1513"/>
      <c r="GU14" s="1513"/>
      <c r="GV14" s="1513"/>
      <c r="GW14" s="1513"/>
      <c r="GX14" s="1513"/>
      <c r="GY14" s="1513"/>
      <c r="GZ14" s="1513"/>
      <c r="HA14" s="1513"/>
      <c r="HB14" s="1513"/>
      <c r="HC14" s="1513"/>
      <c r="HD14" s="1513"/>
      <c r="HE14" s="1513"/>
      <c r="HF14" s="1513"/>
      <c r="HG14" s="1513"/>
      <c r="HH14" s="1513"/>
      <c r="HI14" s="1513"/>
      <c r="HJ14" s="1513"/>
      <c r="HK14" s="1513"/>
      <c r="HL14" s="1513"/>
      <c r="HM14" s="1513"/>
      <c r="HN14" s="1513"/>
      <c r="HO14" s="1513"/>
      <c r="HP14" s="1513"/>
      <c r="HQ14" s="1513"/>
      <c r="HR14" s="1513"/>
      <c r="HS14" s="1513"/>
      <c r="HT14" s="1513"/>
      <c r="HU14" s="1513"/>
      <c r="HV14" s="1513"/>
      <c r="HW14" s="1513"/>
      <c r="HX14" s="1513"/>
      <c r="HY14" s="1513"/>
      <c r="HZ14" s="1513"/>
      <c r="IA14" s="1513"/>
      <c r="IB14" s="1513"/>
      <c r="IC14" s="1513"/>
      <c r="ID14" s="1513"/>
    </row>
    <row r="15" spans="1:238" s="1442" customFormat="1" ht="18.75">
      <c r="A15" s="992" t="s">
        <v>197</v>
      </c>
      <c r="B15" s="1441" t="s">
        <v>79</v>
      </c>
      <c r="C15" s="1543">
        <v>3</v>
      </c>
      <c r="D15" s="1543"/>
      <c r="E15" s="1543"/>
      <c r="F15" s="1578"/>
      <c r="G15" s="1545">
        <v>5.5</v>
      </c>
      <c r="H15" s="998">
        <v>165</v>
      </c>
      <c r="I15" s="1546">
        <v>60</v>
      </c>
      <c r="J15" s="1546">
        <v>30</v>
      </c>
      <c r="K15" s="1543">
        <v>30</v>
      </c>
      <c r="L15" s="1543"/>
      <c r="M15" s="1547">
        <v>105</v>
      </c>
      <c r="N15" s="1548"/>
      <c r="O15" s="1548"/>
      <c r="P15" s="1549"/>
      <c r="Q15" s="1580">
        <v>4</v>
      </c>
      <c r="R15" s="1587"/>
      <c r="S15" s="1592"/>
      <c r="T15" s="1514"/>
      <c r="U15" s="1441" t="s">
        <v>275</v>
      </c>
      <c r="V15" s="1441" t="s">
        <v>275</v>
      </c>
      <c r="W15" s="1441" t="s">
        <v>275</v>
      </c>
      <c r="X15" s="1441" t="s">
        <v>274</v>
      </c>
      <c r="Y15" s="1441" t="s">
        <v>275</v>
      </c>
      <c r="Z15" s="1441" t="s">
        <v>275</v>
      </c>
      <c r="AA15" s="1514"/>
      <c r="AB15" s="1514"/>
      <c r="AC15" s="1514"/>
      <c r="AD15" s="1514"/>
      <c r="AE15" s="1514"/>
      <c r="AF15" s="1514"/>
      <c r="AG15" s="1514"/>
      <c r="AH15" s="1514"/>
      <c r="AI15" s="1514"/>
      <c r="AJ15" s="1514"/>
      <c r="AK15" s="1514"/>
      <c r="AL15" s="1514"/>
      <c r="AM15" s="1513"/>
      <c r="AN15" s="1513"/>
      <c r="AO15" s="1513"/>
      <c r="AP15" s="1513"/>
      <c r="AQ15" s="1513"/>
      <c r="AR15" s="1513"/>
      <c r="AS15" s="1513"/>
      <c r="AT15" s="1513"/>
      <c r="AU15" s="1513"/>
      <c r="AV15" s="1513"/>
      <c r="AW15" s="1513"/>
      <c r="AX15" s="1513"/>
      <c r="AY15" s="1513"/>
      <c r="AZ15" s="1513"/>
      <c r="BA15" s="1513"/>
      <c r="BB15" s="1513"/>
      <c r="BC15" s="1513"/>
      <c r="BD15" s="1513"/>
      <c r="BE15" s="1513"/>
      <c r="BF15" s="1513"/>
      <c r="BG15" s="1513"/>
      <c r="BH15" s="1513"/>
      <c r="BI15" s="1513"/>
      <c r="BJ15" s="1513"/>
      <c r="BK15" s="1513"/>
      <c r="BL15" s="1513"/>
      <c r="BM15" s="1513"/>
      <c r="BN15" s="1513"/>
      <c r="BO15" s="1513"/>
      <c r="BP15" s="1513"/>
      <c r="BQ15" s="1513"/>
      <c r="BR15" s="1513"/>
      <c r="BS15" s="1513"/>
      <c r="BT15" s="1513"/>
      <c r="BU15" s="1513"/>
      <c r="BV15" s="1513"/>
      <c r="BW15" s="1513"/>
      <c r="BX15" s="1513"/>
      <c r="BY15" s="1513"/>
      <c r="BZ15" s="1513"/>
      <c r="CA15" s="1513"/>
      <c r="CB15" s="1513"/>
      <c r="CC15" s="1513"/>
      <c r="CD15" s="1513"/>
      <c r="CE15" s="1513"/>
      <c r="CF15" s="1513"/>
      <c r="CG15" s="1513"/>
      <c r="CH15" s="1513"/>
      <c r="CI15" s="1513"/>
      <c r="CJ15" s="1513"/>
      <c r="CK15" s="1513"/>
      <c r="CL15" s="1513"/>
      <c r="CM15" s="1513"/>
      <c r="CN15" s="1513"/>
      <c r="CO15" s="1513"/>
      <c r="CP15" s="1513"/>
      <c r="CQ15" s="1513"/>
      <c r="CR15" s="1513"/>
      <c r="CS15" s="1513"/>
      <c r="CT15" s="1513"/>
      <c r="CU15" s="1513"/>
      <c r="CV15" s="1513"/>
      <c r="CW15" s="1513"/>
      <c r="CX15" s="1513"/>
      <c r="CY15" s="1513"/>
      <c r="CZ15" s="1513"/>
      <c r="DA15" s="1513"/>
      <c r="DB15" s="1513"/>
      <c r="DC15" s="1513"/>
      <c r="DD15" s="1513"/>
      <c r="DE15" s="1513"/>
      <c r="DF15" s="1513"/>
      <c r="DG15" s="1513"/>
      <c r="DH15" s="1513"/>
      <c r="DI15" s="1513"/>
      <c r="DJ15" s="1513"/>
      <c r="DK15" s="1513"/>
      <c r="DL15" s="1513"/>
      <c r="DM15" s="1513"/>
      <c r="DN15" s="1513"/>
      <c r="DO15" s="1513"/>
      <c r="DP15" s="1513"/>
      <c r="DQ15" s="1513"/>
      <c r="DR15" s="1513"/>
      <c r="DS15" s="1513"/>
      <c r="DT15" s="1513"/>
      <c r="DU15" s="1513"/>
      <c r="DV15" s="1513"/>
      <c r="DW15" s="1513"/>
      <c r="DX15" s="1513"/>
      <c r="DY15" s="1513"/>
      <c r="DZ15" s="1513"/>
      <c r="EA15" s="1513"/>
      <c r="EB15" s="1513"/>
      <c r="EC15" s="1513"/>
      <c r="ED15" s="1513"/>
      <c r="EE15" s="1513"/>
      <c r="EF15" s="1513"/>
      <c r="EG15" s="1513"/>
      <c r="EH15" s="1513"/>
      <c r="EI15" s="1513"/>
      <c r="EJ15" s="1513"/>
      <c r="EK15" s="1513"/>
      <c r="EL15" s="1513"/>
      <c r="EM15" s="1513"/>
      <c r="EN15" s="1513"/>
      <c r="EO15" s="1513"/>
      <c r="EP15" s="1513"/>
      <c r="EQ15" s="1513"/>
      <c r="ER15" s="1513"/>
      <c r="ES15" s="1513"/>
      <c r="ET15" s="1513"/>
      <c r="EU15" s="1513"/>
      <c r="EV15" s="1513"/>
      <c r="EW15" s="1513"/>
      <c r="EX15" s="1513"/>
      <c r="EY15" s="1513"/>
      <c r="EZ15" s="1513"/>
      <c r="FA15" s="1513"/>
      <c r="FB15" s="1513"/>
      <c r="FC15" s="1513"/>
      <c r="FD15" s="1513"/>
      <c r="FE15" s="1513"/>
      <c r="FF15" s="1513"/>
      <c r="FG15" s="1513"/>
      <c r="FH15" s="1513"/>
      <c r="FI15" s="1513"/>
      <c r="FJ15" s="1513"/>
      <c r="FK15" s="1513"/>
      <c r="FL15" s="1513"/>
      <c r="FM15" s="1513"/>
      <c r="FN15" s="1513"/>
      <c r="FO15" s="1513"/>
      <c r="FP15" s="1513"/>
      <c r="FQ15" s="1513"/>
      <c r="FR15" s="1513"/>
      <c r="FS15" s="1513"/>
      <c r="FT15" s="1513"/>
      <c r="FU15" s="1513"/>
      <c r="FV15" s="1513"/>
      <c r="FW15" s="1513"/>
      <c r="FX15" s="1513"/>
      <c r="FY15" s="1513"/>
      <c r="FZ15" s="1513"/>
      <c r="GA15" s="1513"/>
      <c r="GB15" s="1513"/>
      <c r="GC15" s="1513"/>
      <c r="GD15" s="1513"/>
      <c r="GE15" s="1513"/>
      <c r="GF15" s="1513"/>
      <c r="GG15" s="1513"/>
      <c r="GH15" s="1513"/>
      <c r="GI15" s="1513"/>
      <c r="GJ15" s="1513"/>
      <c r="GK15" s="1513"/>
      <c r="GL15" s="1513"/>
      <c r="GM15" s="1513"/>
      <c r="GN15" s="1513"/>
      <c r="GO15" s="1513"/>
      <c r="GP15" s="1513"/>
      <c r="GQ15" s="1513"/>
      <c r="GR15" s="1513"/>
      <c r="GS15" s="1513"/>
      <c r="GT15" s="1513"/>
      <c r="GU15" s="1513"/>
      <c r="GV15" s="1513"/>
      <c r="GW15" s="1513"/>
      <c r="GX15" s="1513"/>
      <c r="GY15" s="1513"/>
      <c r="GZ15" s="1513"/>
      <c r="HA15" s="1513"/>
      <c r="HB15" s="1513"/>
      <c r="HC15" s="1513"/>
      <c r="HD15" s="1513"/>
      <c r="HE15" s="1513"/>
      <c r="HF15" s="1513"/>
      <c r="HG15" s="1513"/>
      <c r="HH15" s="1513"/>
      <c r="HI15" s="1513"/>
      <c r="HJ15" s="1513"/>
      <c r="HK15" s="1513"/>
      <c r="HL15" s="1513"/>
      <c r="HM15" s="1513"/>
      <c r="HN15" s="1513"/>
      <c r="HO15" s="1513"/>
      <c r="HP15" s="1513"/>
      <c r="HQ15" s="1513"/>
      <c r="HR15" s="1513"/>
      <c r="HS15" s="1513"/>
      <c r="HT15" s="1513"/>
      <c r="HU15" s="1513"/>
      <c r="HV15" s="1513"/>
      <c r="HW15" s="1513"/>
      <c r="HX15" s="1513"/>
      <c r="HY15" s="1513"/>
      <c r="HZ15" s="1513"/>
      <c r="IA15" s="1513"/>
      <c r="IB15" s="1513"/>
      <c r="IC15" s="1513"/>
      <c r="ID15" s="1513"/>
    </row>
    <row r="16" spans="1:238" s="1442" customFormat="1" ht="18.75">
      <c r="A16" s="992" t="s">
        <v>182</v>
      </c>
      <c r="B16" s="1577" t="s">
        <v>91</v>
      </c>
      <c r="C16" s="998"/>
      <c r="D16" s="1547"/>
      <c r="E16" s="1547"/>
      <c r="F16" s="1415"/>
      <c r="G16" s="1590">
        <v>6</v>
      </c>
      <c r="H16" s="998">
        <v>180</v>
      </c>
      <c r="I16" s="1546"/>
      <c r="J16" s="1546"/>
      <c r="K16" s="1543"/>
      <c r="L16" s="1543"/>
      <c r="M16" s="1547"/>
      <c r="N16" s="998"/>
      <c r="O16" s="998"/>
      <c r="P16" s="1593"/>
      <c r="Q16" s="1550"/>
      <c r="R16" s="1550"/>
      <c r="S16" s="1580"/>
      <c r="T16" s="1514"/>
      <c r="U16" s="1441" t="s">
        <v>275</v>
      </c>
      <c r="V16" s="1441" t="s">
        <v>275</v>
      </c>
      <c r="W16" s="1441" t="s">
        <v>275</v>
      </c>
      <c r="X16" s="1441" t="s">
        <v>274</v>
      </c>
      <c r="Y16" s="1441" t="s">
        <v>275</v>
      </c>
      <c r="Z16" s="1441" t="s">
        <v>275</v>
      </c>
      <c r="AA16" s="1514"/>
      <c r="AB16" s="1514"/>
      <c r="AC16" s="1514"/>
      <c r="AD16" s="1514"/>
      <c r="AE16" s="1514"/>
      <c r="AF16" s="1514"/>
      <c r="AG16" s="1514"/>
      <c r="AH16" s="1514"/>
      <c r="AI16" s="1514"/>
      <c r="AJ16" s="1514"/>
      <c r="AK16" s="1514"/>
      <c r="AL16" s="1514"/>
      <c r="AM16" s="1513"/>
      <c r="AN16" s="1513"/>
      <c r="AO16" s="1513"/>
      <c r="AP16" s="1513"/>
      <c r="AQ16" s="1513"/>
      <c r="AR16" s="1513"/>
      <c r="AS16" s="1513"/>
      <c r="AT16" s="1513"/>
      <c r="AU16" s="1513"/>
      <c r="AV16" s="1513"/>
      <c r="AW16" s="1513"/>
      <c r="AX16" s="1513"/>
      <c r="AY16" s="1513"/>
      <c r="AZ16" s="1513"/>
      <c r="BA16" s="1513"/>
      <c r="BB16" s="1513"/>
      <c r="BC16" s="1513"/>
      <c r="BD16" s="1513"/>
      <c r="BE16" s="1513"/>
      <c r="BF16" s="1513"/>
      <c r="BG16" s="1513"/>
      <c r="BH16" s="1513"/>
      <c r="BI16" s="1513"/>
      <c r="BJ16" s="1513"/>
      <c r="BK16" s="1513"/>
      <c r="BL16" s="1513"/>
      <c r="BM16" s="1513"/>
      <c r="BN16" s="1513"/>
      <c r="BO16" s="1513"/>
      <c r="BP16" s="1513"/>
      <c r="BQ16" s="1513"/>
      <c r="BR16" s="1513"/>
      <c r="BS16" s="1513"/>
      <c r="BT16" s="1513"/>
      <c r="BU16" s="1513"/>
      <c r="BV16" s="1513"/>
      <c r="BW16" s="1513"/>
      <c r="BX16" s="1513"/>
      <c r="BY16" s="1513"/>
      <c r="BZ16" s="1513"/>
      <c r="CA16" s="1513"/>
      <c r="CB16" s="1513"/>
      <c r="CC16" s="1513"/>
      <c r="CD16" s="1513"/>
      <c r="CE16" s="1513"/>
      <c r="CF16" s="1513"/>
      <c r="CG16" s="1513"/>
      <c r="CH16" s="1513"/>
      <c r="CI16" s="1513"/>
      <c r="CJ16" s="1513"/>
      <c r="CK16" s="1513"/>
      <c r="CL16" s="1513"/>
      <c r="CM16" s="1513"/>
      <c r="CN16" s="1513"/>
      <c r="CO16" s="1513"/>
      <c r="CP16" s="1513"/>
      <c r="CQ16" s="1513"/>
      <c r="CR16" s="1513"/>
      <c r="CS16" s="1513"/>
      <c r="CT16" s="1513"/>
      <c r="CU16" s="1513"/>
      <c r="CV16" s="1513"/>
      <c r="CW16" s="1513"/>
      <c r="CX16" s="1513"/>
      <c r="CY16" s="1513"/>
      <c r="CZ16" s="1513"/>
      <c r="DA16" s="1513"/>
      <c r="DB16" s="1513"/>
      <c r="DC16" s="1513"/>
      <c r="DD16" s="1513"/>
      <c r="DE16" s="1513"/>
      <c r="DF16" s="1513"/>
      <c r="DG16" s="1513"/>
      <c r="DH16" s="1513"/>
      <c r="DI16" s="1513"/>
      <c r="DJ16" s="1513"/>
      <c r="DK16" s="1513"/>
      <c r="DL16" s="1513"/>
      <c r="DM16" s="1513"/>
      <c r="DN16" s="1513"/>
      <c r="DO16" s="1513"/>
      <c r="DP16" s="1513"/>
      <c r="DQ16" s="1513"/>
      <c r="DR16" s="1513"/>
      <c r="DS16" s="1513"/>
      <c r="DT16" s="1513"/>
      <c r="DU16" s="1513"/>
      <c r="DV16" s="1513"/>
      <c r="DW16" s="1513"/>
      <c r="DX16" s="1513"/>
      <c r="DY16" s="1513"/>
      <c r="DZ16" s="1513"/>
      <c r="EA16" s="1513"/>
      <c r="EB16" s="1513"/>
      <c r="EC16" s="1513"/>
      <c r="ED16" s="1513"/>
      <c r="EE16" s="1513"/>
      <c r="EF16" s="1513"/>
      <c r="EG16" s="1513"/>
      <c r="EH16" s="1513"/>
      <c r="EI16" s="1513"/>
      <c r="EJ16" s="1513"/>
      <c r="EK16" s="1513"/>
      <c r="EL16" s="1513"/>
      <c r="EM16" s="1513"/>
      <c r="EN16" s="1513"/>
      <c r="EO16" s="1513"/>
      <c r="EP16" s="1513"/>
      <c r="EQ16" s="1513"/>
      <c r="ER16" s="1513"/>
      <c r="ES16" s="1513"/>
      <c r="ET16" s="1513"/>
      <c r="EU16" s="1513"/>
      <c r="EV16" s="1513"/>
      <c r="EW16" s="1513"/>
      <c r="EX16" s="1513"/>
      <c r="EY16" s="1513"/>
      <c r="EZ16" s="1513"/>
      <c r="FA16" s="1513"/>
      <c r="FB16" s="1513"/>
      <c r="FC16" s="1513"/>
      <c r="FD16" s="1513"/>
      <c r="FE16" s="1513"/>
      <c r="FF16" s="1513"/>
      <c r="FG16" s="1513"/>
      <c r="FH16" s="1513"/>
      <c r="FI16" s="1513"/>
      <c r="FJ16" s="1513"/>
      <c r="FK16" s="1513"/>
      <c r="FL16" s="1513"/>
      <c r="FM16" s="1513"/>
      <c r="FN16" s="1513"/>
      <c r="FO16" s="1513"/>
      <c r="FP16" s="1513"/>
      <c r="FQ16" s="1513"/>
      <c r="FR16" s="1513"/>
      <c r="FS16" s="1513"/>
      <c r="FT16" s="1513"/>
      <c r="FU16" s="1513"/>
      <c r="FV16" s="1513"/>
      <c r="FW16" s="1513"/>
      <c r="FX16" s="1513"/>
      <c r="FY16" s="1513"/>
      <c r="FZ16" s="1513"/>
      <c r="GA16" s="1513"/>
      <c r="GB16" s="1513"/>
      <c r="GC16" s="1513"/>
      <c r="GD16" s="1513"/>
      <c r="GE16" s="1513"/>
      <c r="GF16" s="1513"/>
      <c r="GG16" s="1513"/>
      <c r="GH16" s="1513"/>
      <c r="GI16" s="1513"/>
      <c r="GJ16" s="1513"/>
      <c r="GK16" s="1513"/>
      <c r="GL16" s="1513"/>
      <c r="GM16" s="1513"/>
      <c r="GN16" s="1513"/>
      <c r="GO16" s="1513"/>
      <c r="GP16" s="1513"/>
      <c r="GQ16" s="1513"/>
      <c r="GR16" s="1513"/>
      <c r="GS16" s="1513"/>
      <c r="GT16" s="1513"/>
      <c r="GU16" s="1513"/>
      <c r="GV16" s="1513"/>
      <c r="GW16" s="1513"/>
      <c r="GX16" s="1513"/>
      <c r="GY16" s="1513"/>
      <c r="GZ16" s="1513"/>
      <c r="HA16" s="1513"/>
      <c r="HB16" s="1513"/>
      <c r="HC16" s="1513"/>
      <c r="HD16" s="1513"/>
      <c r="HE16" s="1513"/>
      <c r="HF16" s="1513"/>
      <c r="HG16" s="1513"/>
      <c r="HH16" s="1513"/>
      <c r="HI16" s="1513"/>
      <c r="HJ16" s="1513"/>
      <c r="HK16" s="1513"/>
      <c r="HL16" s="1513"/>
      <c r="HM16" s="1513"/>
      <c r="HN16" s="1513"/>
      <c r="HO16" s="1513"/>
      <c r="HP16" s="1513"/>
      <c r="HQ16" s="1513"/>
      <c r="HR16" s="1513"/>
      <c r="HS16" s="1513"/>
      <c r="HT16" s="1513"/>
      <c r="HU16" s="1513"/>
      <c r="HV16" s="1513"/>
      <c r="HW16" s="1513"/>
      <c r="HX16" s="1513"/>
      <c r="HY16" s="1513"/>
      <c r="HZ16" s="1513"/>
      <c r="IA16" s="1513"/>
      <c r="IB16" s="1513"/>
      <c r="IC16" s="1513"/>
      <c r="ID16" s="1513"/>
    </row>
    <row r="17" spans="1:238" s="1442" customFormat="1" ht="18.75">
      <c r="A17" s="992" t="s">
        <v>246</v>
      </c>
      <c r="B17" s="1594" t="s">
        <v>79</v>
      </c>
      <c r="C17" s="998"/>
      <c r="D17" s="998">
        <v>3</v>
      </c>
      <c r="E17" s="998"/>
      <c r="F17" s="1415"/>
      <c r="G17" s="1588">
        <v>4</v>
      </c>
      <c r="H17" s="1466">
        <v>120</v>
      </c>
      <c r="I17" s="1571">
        <v>45</v>
      </c>
      <c r="J17" s="1571">
        <v>30</v>
      </c>
      <c r="K17" s="1572">
        <v>15</v>
      </c>
      <c r="L17" s="1572"/>
      <c r="M17" s="1573">
        <v>75</v>
      </c>
      <c r="N17" s="1595"/>
      <c r="O17" s="1466"/>
      <c r="P17" s="1589"/>
      <c r="Q17" s="1580">
        <v>3</v>
      </c>
      <c r="R17" s="1550"/>
      <c r="S17" s="1550"/>
      <c r="T17" s="1514"/>
      <c r="U17" s="1441" t="s">
        <v>275</v>
      </c>
      <c r="V17" s="1441" t="s">
        <v>275</v>
      </c>
      <c r="W17" s="1441" t="s">
        <v>275</v>
      </c>
      <c r="X17" s="1441" t="s">
        <v>274</v>
      </c>
      <c r="Y17" s="1441" t="s">
        <v>275</v>
      </c>
      <c r="Z17" s="1441" t="s">
        <v>275</v>
      </c>
      <c r="AA17" s="1514"/>
      <c r="AB17" s="1514"/>
      <c r="AC17" s="1514"/>
      <c r="AD17" s="1514"/>
      <c r="AE17" s="1514"/>
      <c r="AF17" s="1514"/>
      <c r="AG17" s="1514"/>
      <c r="AH17" s="1514"/>
      <c r="AI17" s="1514"/>
      <c r="AJ17" s="1514"/>
      <c r="AK17" s="1514"/>
      <c r="AL17" s="1514"/>
      <c r="AM17" s="1513"/>
      <c r="AN17" s="1513"/>
      <c r="AO17" s="1513"/>
      <c r="AP17" s="1513"/>
      <c r="AQ17" s="1513"/>
      <c r="AR17" s="1513"/>
      <c r="AS17" s="1513"/>
      <c r="AT17" s="1513"/>
      <c r="AU17" s="1513"/>
      <c r="AV17" s="1513"/>
      <c r="AW17" s="1513"/>
      <c r="AX17" s="1513"/>
      <c r="AY17" s="1513"/>
      <c r="AZ17" s="1513"/>
      <c r="BA17" s="1513"/>
      <c r="BB17" s="1513"/>
      <c r="BC17" s="1513"/>
      <c r="BD17" s="1513"/>
      <c r="BE17" s="1513"/>
      <c r="BF17" s="1513"/>
      <c r="BG17" s="1513"/>
      <c r="BH17" s="1513"/>
      <c r="BI17" s="1513"/>
      <c r="BJ17" s="1513"/>
      <c r="BK17" s="1513"/>
      <c r="BL17" s="1513"/>
      <c r="BM17" s="1513"/>
      <c r="BN17" s="1513"/>
      <c r="BO17" s="1513"/>
      <c r="BP17" s="1513"/>
      <c r="BQ17" s="1513"/>
      <c r="BR17" s="1513"/>
      <c r="BS17" s="1513"/>
      <c r="BT17" s="1513"/>
      <c r="BU17" s="1513"/>
      <c r="BV17" s="1513"/>
      <c r="BW17" s="1513"/>
      <c r="BX17" s="1513"/>
      <c r="BY17" s="1513"/>
      <c r="BZ17" s="1513"/>
      <c r="CA17" s="1513"/>
      <c r="CB17" s="1513"/>
      <c r="CC17" s="1513"/>
      <c r="CD17" s="1513"/>
      <c r="CE17" s="1513"/>
      <c r="CF17" s="1513"/>
      <c r="CG17" s="1513"/>
      <c r="CH17" s="1513"/>
      <c r="CI17" s="1513"/>
      <c r="CJ17" s="1513"/>
      <c r="CK17" s="1513"/>
      <c r="CL17" s="1513"/>
      <c r="CM17" s="1513"/>
      <c r="CN17" s="1513"/>
      <c r="CO17" s="1513"/>
      <c r="CP17" s="1513"/>
      <c r="CQ17" s="1513"/>
      <c r="CR17" s="1513"/>
      <c r="CS17" s="1513"/>
      <c r="CT17" s="1513"/>
      <c r="CU17" s="1513"/>
      <c r="CV17" s="1513"/>
      <c r="CW17" s="1513"/>
      <c r="CX17" s="1513"/>
      <c r="CY17" s="1513"/>
      <c r="CZ17" s="1513"/>
      <c r="DA17" s="1513"/>
      <c r="DB17" s="1513"/>
      <c r="DC17" s="1513"/>
      <c r="DD17" s="1513"/>
      <c r="DE17" s="1513"/>
      <c r="DF17" s="1513"/>
      <c r="DG17" s="1513"/>
      <c r="DH17" s="1513"/>
      <c r="DI17" s="1513"/>
      <c r="DJ17" s="1513"/>
      <c r="DK17" s="1513"/>
      <c r="DL17" s="1513"/>
      <c r="DM17" s="1513"/>
      <c r="DN17" s="1513"/>
      <c r="DO17" s="1513"/>
      <c r="DP17" s="1513"/>
      <c r="DQ17" s="1513"/>
      <c r="DR17" s="1513"/>
      <c r="DS17" s="1513"/>
      <c r="DT17" s="1513"/>
      <c r="DU17" s="1513"/>
      <c r="DV17" s="1513"/>
      <c r="DW17" s="1513"/>
      <c r="DX17" s="1513"/>
      <c r="DY17" s="1513"/>
      <c r="DZ17" s="1513"/>
      <c r="EA17" s="1513"/>
      <c r="EB17" s="1513"/>
      <c r="EC17" s="1513"/>
      <c r="ED17" s="1513"/>
      <c r="EE17" s="1513"/>
      <c r="EF17" s="1513"/>
      <c r="EG17" s="1513"/>
      <c r="EH17" s="1513"/>
      <c r="EI17" s="1513"/>
      <c r="EJ17" s="1513"/>
      <c r="EK17" s="1513"/>
      <c r="EL17" s="1513"/>
      <c r="EM17" s="1513"/>
      <c r="EN17" s="1513"/>
      <c r="EO17" s="1513"/>
      <c r="EP17" s="1513"/>
      <c r="EQ17" s="1513"/>
      <c r="ER17" s="1513"/>
      <c r="ES17" s="1513"/>
      <c r="ET17" s="1513"/>
      <c r="EU17" s="1513"/>
      <c r="EV17" s="1513"/>
      <c r="EW17" s="1513"/>
      <c r="EX17" s="1513"/>
      <c r="EY17" s="1513"/>
      <c r="EZ17" s="1513"/>
      <c r="FA17" s="1513"/>
      <c r="FB17" s="1513"/>
      <c r="FC17" s="1513"/>
      <c r="FD17" s="1513"/>
      <c r="FE17" s="1513"/>
      <c r="FF17" s="1513"/>
      <c r="FG17" s="1513"/>
      <c r="FH17" s="1513"/>
      <c r="FI17" s="1513"/>
      <c r="FJ17" s="1513"/>
      <c r="FK17" s="1513"/>
      <c r="FL17" s="1513"/>
      <c r="FM17" s="1513"/>
      <c r="FN17" s="1513"/>
      <c r="FO17" s="1513"/>
      <c r="FP17" s="1513"/>
      <c r="FQ17" s="1513"/>
      <c r="FR17" s="1513"/>
      <c r="FS17" s="1513"/>
      <c r="FT17" s="1513"/>
      <c r="FU17" s="1513"/>
      <c r="FV17" s="1513"/>
      <c r="FW17" s="1513"/>
      <c r="FX17" s="1513"/>
      <c r="FY17" s="1513"/>
      <c r="FZ17" s="1513"/>
      <c r="GA17" s="1513"/>
      <c r="GB17" s="1513"/>
      <c r="GC17" s="1513"/>
      <c r="GD17" s="1513"/>
      <c r="GE17" s="1513"/>
      <c r="GF17" s="1513"/>
      <c r="GG17" s="1513"/>
      <c r="GH17" s="1513"/>
      <c r="GI17" s="1513"/>
      <c r="GJ17" s="1513"/>
      <c r="GK17" s="1513"/>
      <c r="GL17" s="1513"/>
      <c r="GM17" s="1513"/>
      <c r="GN17" s="1513"/>
      <c r="GO17" s="1513"/>
      <c r="GP17" s="1513"/>
      <c r="GQ17" s="1513"/>
      <c r="GR17" s="1513"/>
      <c r="GS17" s="1513"/>
      <c r="GT17" s="1513"/>
      <c r="GU17" s="1513"/>
      <c r="GV17" s="1513"/>
      <c r="GW17" s="1513"/>
      <c r="GX17" s="1513"/>
      <c r="GY17" s="1513"/>
      <c r="GZ17" s="1513"/>
      <c r="HA17" s="1513"/>
      <c r="HB17" s="1513"/>
      <c r="HC17" s="1513"/>
      <c r="HD17" s="1513"/>
      <c r="HE17" s="1513"/>
      <c r="HF17" s="1513"/>
      <c r="HG17" s="1513"/>
      <c r="HH17" s="1513"/>
      <c r="HI17" s="1513"/>
      <c r="HJ17" s="1513"/>
      <c r="HK17" s="1513"/>
      <c r="HL17" s="1513"/>
      <c r="HM17" s="1513"/>
      <c r="HN17" s="1513"/>
      <c r="HO17" s="1513"/>
      <c r="HP17" s="1513"/>
      <c r="HQ17" s="1513"/>
      <c r="HR17" s="1513"/>
      <c r="HS17" s="1513"/>
      <c r="HT17" s="1513"/>
      <c r="HU17" s="1513"/>
      <c r="HV17" s="1513"/>
      <c r="HW17" s="1513"/>
      <c r="HX17" s="1513"/>
      <c r="HY17" s="1513"/>
      <c r="HZ17" s="1513"/>
      <c r="IA17" s="1513"/>
      <c r="IB17" s="1513"/>
      <c r="IC17" s="1513"/>
      <c r="ID17" s="1513"/>
    </row>
    <row r="18" spans="1:238" s="1442" customFormat="1" ht="18.75">
      <c r="A18" s="992" t="s">
        <v>202</v>
      </c>
      <c r="B18" s="1441" t="s">
        <v>88</v>
      </c>
      <c r="C18" s="1543"/>
      <c r="D18" s="1544"/>
      <c r="E18" s="1544"/>
      <c r="F18" s="1578"/>
      <c r="G18" s="1588">
        <v>10</v>
      </c>
      <c r="H18" s="1466">
        <v>300</v>
      </c>
      <c r="I18" s="1571">
        <v>117</v>
      </c>
      <c r="J18" s="1571">
        <v>51</v>
      </c>
      <c r="K18" s="1572">
        <v>33</v>
      </c>
      <c r="L18" s="1572">
        <v>33</v>
      </c>
      <c r="M18" s="1573">
        <v>183</v>
      </c>
      <c r="N18" s="1470"/>
      <c r="O18" s="1470"/>
      <c r="P18" s="1589"/>
      <c r="Q18" s="1589"/>
      <c r="R18" s="1589"/>
      <c r="S18" s="1589"/>
      <c r="T18" s="1514"/>
      <c r="U18" s="1441" t="s">
        <v>275</v>
      </c>
      <c r="V18" s="1441" t="s">
        <v>275</v>
      </c>
      <c r="W18" s="1441" t="s">
        <v>274</v>
      </c>
      <c r="X18" s="1441" t="s">
        <v>274</v>
      </c>
      <c r="Y18" s="1441" t="s">
        <v>275</v>
      </c>
      <c r="Z18" s="1441" t="s">
        <v>275</v>
      </c>
      <c r="AA18" s="1514"/>
      <c r="AB18" s="1514"/>
      <c r="AC18" s="1514"/>
      <c r="AD18" s="1514"/>
      <c r="AE18" s="1514"/>
      <c r="AF18" s="1514"/>
      <c r="AG18" s="1514"/>
      <c r="AH18" s="1514"/>
      <c r="AI18" s="1514"/>
      <c r="AJ18" s="1514"/>
      <c r="AK18" s="1514"/>
      <c r="AL18" s="1514"/>
      <c r="AM18" s="1513"/>
      <c r="AN18" s="1513"/>
      <c r="AO18" s="1513"/>
      <c r="AP18" s="1513"/>
      <c r="AQ18" s="1513"/>
      <c r="AR18" s="1513"/>
      <c r="AS18" s="1513"/>
      <c r="AT18" s="1513"/>
      <c r="AU18" s="1513"/>
      <c r="AV18" s="1513"/>
      <c r="AW18" s="1513"/>
      <c r="AX18" s="1513"/>
      <c r="AY18" s="1513"/>
      <c r="AZ18" s="1513"/>
      <c r="BA18" s="1513"/>
      <c r="BB18" s="1513"/>
      <c r="BC18" s="1513"/>
      <c r="BD18" s="1513"/>
      <c r="BE18" s="1513"/>
      <c r="BF18" s="1513"/>
      <c r="BG18" s="1513"/>
      <c r="BH18" s="1513"/>
      <c r="BI18" s="1513"/>
      <c r="BJ18" s="1513"/>
      <c r="BK18" s="1513"/>
      <c r="BL18" s="1513"/>
      <c r="BM18" s="1513"/>
      <c r="BN18" s="1513"/>
      <c r="BO18" s="1513"/>
      <c r="BP18" s="1513"/>
      <c r="BQ18" s="1513"/>
      <c r="BR18" s="1513"/>
      <c r="BS18" s="1513"/>
      <c r="BT18" s="1513"/>
      <c r="BU18" s="1513"/>
      <c r="BV18" s="1513"/>
      <c r="BW18" s="1513"/>
      <c r="BX18" s="1513"/>
      <c r="BY18" s="1513"/>
      <c r="BZ18" s="1513"/>
      <c r="CA18" s="1513"/>
      <c r="CB18" s="1513"/>
      <c r="CC18" s="1513"/>
      <c r="CD18" s="1513"/>
      <c r="CE18" s="1513"/>
      <c r="CF18" s="1513"/>
      <c r="CG18" s="1513"/>
      <c r="CH18" s="1513"/>
      <c r="CI18" s="1513"/>
      <c r="CJ18" s="1513"/>
      <c r="CK18" s="1513"/>
      <c r="CL18" s="1513"/>
      <c r="CM18" s="1513"/>
      <c r="CN18" s="1513"/>
      <c r="CO18" s="1513"/>
      <c r="CP18" s="1513"/>
      <c r="CQ18" s="1513"/>
      <c r="CR18" s="1513"/>
      <c r="CS18" s="1513"/>
      <c r="CT18" s="1513"/>
      <c r="CU18" s="1513"/>
      <c r="CV18" s="1513"/>
      <c r="CW18" s="1513"/>
      <c r="CX18" s="1513"/>
      <c r="CY18" s="1513"/>
      <c r="CZ18" s="1513"/>
      <c r="DA18" s="1513"/>
      <c r="DB18" s="1513"/>
      <c r="DC18" s="1513"/>
      <c r="DD18" s="1513"/>
      <c r="DE18" s="1513"/>
      <c r="DF18" s="1513"/>
      <c r="DG18" s="1513"/>
      <c r="DH18" s="1513"/>
      <c r="DI18" s="1513"/>
      <c r="DJ18" s="1513"/>
      <c r="DK18" s="1513"/>
      <c r="DL18" s="1513"/>
      <c r="DM18" s="1513"/>
      <c r="DN18" s="1513"/>
      <c r="DO18" s="1513"/>
      <c r="DP18" s="1513"/>
      <c r="DQ18" s="1513"/>
      <c r="DR18" s="1513"/>
      <c r="DS18" s="1513"/>
      <c r="DT18" s="1513"/>
      <c r="DU18" s="1513"/>
      <c r="DV18" s="1513"/>
      <c r="DW18" s="1513"/>
      <c r="DX18" s="1513"/>
      <c r="DY18" s="1513"/>
      <c r="DZ18" s="1513"/>
      <c r="EA18" s="1513"/>
      <c r="EB18" s="1513"/>
      <c r="EC18" s="1513"/>
      <c r="ED18" s="1513"/>
      <c r="EE18" s="1513"/>
      <c r="EF18" s="1513"/>
      <c r="EG18" s="1513"/>
      <c r="EH18" s="1513"/>
      <c r="EI18" s="1513"/>
      <c r="EJ18" s="1513"/>
      <c r="EK18" s="1513"/>
      <c r="EL18" s="1513"/>
      <c r="EM18" s="1513"/>
      <c r="EN18" s="1513"/>
      <c r="EO18" s="1513"/>
      <c r="EP18" s="1513"/>
      <c r="EQ18" s="1513"/>
      <c r="ER18" s="1513"/>
      <c r="ES18" s="1513"/>
      <c r="ET18" s="1513"/>
      <c r="EU18" s="1513"/>
      <c r="EV18" s="1513"/>
      <c r="EW18" s="1513"/>
      <c r="EX18" s="1513"/>
      <c r="EY18" s="1513"/>
      <c r="EZ18" s="1513"/>
      <c r="FA18" s="1513"/>
      <c r="FB18" s="1513"/>
      <c r="FC18" s="1513"/>
      <c r="FD18" s="1513"/>
      <c r="FE18" s="1513"/>
      <c r="FF18" s="1513"/>
      <c r="FG18" s="1513"/>
      <c r="FH18" s="1513"/>
      <c r="FI18" s="1513"/>
      <c r="FJ18" s="1513"/>
      <c r="FK18" s="1513"/>
      <c r="FL18" s="1513"/>
      <c r="FM18" s="1513"/>
      <c r="FN18" s="1513"/>
      <c r="FO18" s="1513"/>
      <c r="FP18" s="1513"/>
      <c r="FQ18" s="1513"/>
      <c r="FR18" s="1513"/>
      <c r="FS18" s="1513"/>
      <c r="FT18" s="1513"/>
      <c r="FU18" s="1513"/>
      <c r="FV18" s="1513"/>
      <c r="FW18" s="1513"/>
      <c r="FX18" s="1513"/>
      <c r="FY18" s="1513"/>
      <c r="FZ18" s="1513"/>
      <c r="GA18" s="1513"/>
      <c r="GB18" s="1513"/>
      <c r="GC18" s="1513"/>
      <c r="GD18" s="1513"/>
      <c r="GE18" s="1513"/>
      <c r="GF18" s="1513"/>
      <c r="GG18" s="1513"/>
      <c r="GH18" s="1513"/>
      <c r="GI18" s="1513"/>
      <c r="GJ18" s="1513"/>
      <c r="GK18" s="1513"/>
      <c r="GL18" s="1513"/>
      <c r="GM18" s="1513"/>
      <c r="GN18" s="1513"/>
      <c r="GO18" s="1513"/>
      <c r="GP18" s="1513"/>
      <c r="GQ18" s="1513"/>
      <c r="GR18" s="1513"/>
      <c r="GS18" s="1513"/>
      <c r="GT18" s="1513"/>
      <c r="GU18" s="1513"/>
      <c r="GV18" s="1513"/>
      <c r="GW18" s="1513"/>
      <c r="GX18" s="1513"/>
      <c r="GY18" s="1513"/>
      <c r="GZ18" s="1513"/>
      <c r="HA18" s="1513"/>
      <c r="HB18" s="1513"/>
      <c r="HC18" s="1513"/>
      <c r="HD18" s="1513"/>
      <c r="HE18" s="1513"/>
      <c r="HF18" s="1513"/>
      <c r="HG18" s="1513"/>
      <c r="HH18" s="1513"/>
      <c r="HI18" s="1513"/>
      <c r="HJ18" s="1513"/>
      <c r="HK18" s="1513"/>
      <c r="HL18" s="1513"/>
      <c r="HM18" s="1513"/>
      <c r="HN18" s="1513"/>
      <c r="HO18" s="1513"/>
      <c r="HP18" s="1513"/>
      <c r="HQ18" s="1513"/>
      <c r="HR18" s="1513"/>
      <c r="HS18" s="1513"/>
      <c r="HT18" s="1513"/>
      <c r="HU18" s="1513"/>
      <c r="HV18" s="1513"/>
      <c r="HW18" s="1513"/>
      <c r="HX18" s="1513"/>
      <c r="HY18" s="1513"/>
      <c r="HZ18" s="1513"/>
      <c r="IA18" s="1513"/>
      <c r="IB18" s="1513"/>
      <c r="IC18" s="1513"/>
      <c r="ID18" s="1513"/>
    </row>
    <row r="19" spans="1:238" s="1442" customFormat="1" ht="18.75">
      <c r="A19" s="992" t="s">
        <v>204</v>
      </c>
      <c r="B19" s="1542" t="s">
        <v>98</v>
      </c>
      <c r="C19" s="1543">
        <v>3</v>
      </c>
      <c r="D19" s="1544"/>
      <c r="E19" s="1544"/>
      <c r="F19" s="1578"/>
      <c r="G19" s="1590">
        <v>2.5</v>
      </c>
      <c r="H19" s="998">
        <v>75</v>
      </c>
      <c r="I19" s="1546">
        <v>30</v>
      </c>
      <c r="J19" s="1546">
        <v>15</v>
      </c>
      <c r="K19" s="1543">
        <v>15</v>
      </c>
      <c r="L19" s="1543"/>
      <c r="M19" s="1547">
        <v>45</v>
      </c>
      <c r="N19" s="1548"/>
      <c r="O19" s="1548"/>
      <c r="P19" s="1580"/>
      <c r="Q19" s="1580">
        <v>2</v>
      </c>
      <c r="R19" s="1550"/>
      <c r="S19" s="1550"/>
      <c r="T19" s="1514"/>
      <c r="U19" s="1441" t="s">
        <v>275</v>
      </c>
      <c r="V19" s="1441" t="s">
        <v>275</v>
      </c>
      <c r="W19" s="1441" t="s">
        <v>275</v>
      </c>
      <c r="X19" s="1441" t="s">
        <v>274</v>
      </c>
      <c r="Y19" s="1441" t="s">
        <v>275</v>
      </c>
      <c r="Z19" s="1441" t="s">
        <v>275</v>
      </c>
      <c r="AA19" s="1514"/>
      <c r="AB19" s="1514"/>
      <c r="AC19" s="1514"/>
      <c r="AD19" s="1514"/>
      <c r="AE19" s="1514"/>
      <c r="AF19" s="1514"/>
      <c r="AG19" s="1514"/>
      <c r="AH19" s="1514"/>
      <c r="AI19" s="1514"/>
      <c r="AJ19" s="1514"/>
      <c r="AK19" s="1514"/>
      <c r="AL19" s="1514"/>
      <c r="AM19" s="1513"/>
      <c r="AN19" s="1513"/>
      <c r="AO19" s="1513"/>
      <c r="AP19" s="1513"/>
      <c r="AQ19" s="1513"/>
      <c r="AR19" s="1513"/>
      <c r="AS19" s="1513"/>
      <c r="AT19" s="1513"/>
      <c r="AU19" s="1513"/>
      <c r="AV19" s="1513"/>
      <c r="AW19" s="1513"/>
      <c r="AX19" s="1513"/>
      <c r="AY19" s="1513"/>
      <c r="AZ19" s="1513"/>
      <c r="BA19" s="1513"/>
      <c r="BB19" s="1513"/>
      <c r="BC19" s="1513"/>
      <c r="BD19" s="1513"/>
      <c r="BE19" s="1513"/>
      <c r="BF19" s="1513"/>
      <c r="BG19" s="1513"/>
      <c r="BH19" s="1513"/>
      <c r="BI19" s="1513"/>
      <c r="BJ19" s="1513"/>
      <c r="BK19" s="1513"/>
      <c r="BL19" s="1513"/>
      <c r="BM19" s="1513"/>
      <c r="BN19" s="1513"/>
      <c r="BO19" s="1513"/>
      <c r="BP19" s="1513"/>
      <c r="BQ19" s="1513"/>
      <c r="BR19" s="1513"/>
      <c r="BS19" s="1513"/>
      <c r="BT19" s="1513"/>
      <c r="BU19" s="1513"/>
      <c r="BV19" s="1513"/>
      <c r="BW19" s="1513"/>
      <c r="BX19" s="1513"/>
      <c r="BY19" s="1513"/>
      <c r="BZ19" s="1513"/>
      <c r="CA19" s="1513"/>
      <c r="CB19" s="1513"/>
      <c r="CC19" s="1513"/>
      <c r="CD19" s="1513"/>
      <c r="CE19" s="1513"/>
      <c r="CF19" s="1513"/>
      <c r="CG19" s="1513"/>
      <c r="CH19" s="1513"/>
      <c r="CI19" s="1513"/>
      <c r="CJ19" s="1513"/>
      <c r="CK19" s="1513"/>
      <c r="CL19" s="1513"/>
      <c r="CM19" s="1513"/>
      <c r="CN19" s="1513"/>
      <c r="CO19" s="1513"/>
      <c r="CP19" s="1513"/>
      <c r="CQ19" s="1513"/>
      <c r="CR19" s="1513"/>
      <c r="CS19" s="1513"/>
      <c r="CT19" s="1513"/>
      <c r="CU19" s="1513"/>
      <c r="CV19" s="1513"/>
      <c r="CW19" s="1513"/>
      <c r="CX19" s="1513"/>
      <c r="CY19" s="1513"/>
      <c r="CZ19" s="1513"/>
      <c r="DA19" s="1513"/>
      <c r="DB19" s="1513"/>
      <c r="DC19" s="1513"/>
      <c r="DD19" s="1513"/>
      <c r="DE19" s="1513"/>
      <c r="DF19" s="1513"/>
      <c r="DG19" s="1513"/>
      <c r="DH19" s="1513"/>
      <c r="DI19" s="1513"/>
      <c r="DJ19" s="1513"/>
      <c r="DK19" s="1513"/>
      <c r="DL19" s="1513"/>
      <c r="DM19" s="1513"/>
      <c r="DN19" s="1513"/>
      <c r="DO19" s="1513"/>
      <c r="DP19" s="1513"/>
      <c r="DQ19" s="1513"/>
      <c r="DR19" s="1513"/>
      <c r="DS19" s="1513"/>
      <c r="DT19" s="1513"/>
      <c r="DU19" s="1513"/>
      <c r="DV19" s="1513"/>
      <c r="DW19" s="1513"/>
      <c r="DX19" s="1513"/>
      <c r="DY19" s="1513"/>
      <c r="DZ19" s="1513"/>
      <c r="EA19" s="1513"/>
      <c r="EB19" s="1513"/>
      <c r="EC19" s="1513"/>
      <c r="ED19" s="1513"/>
      <c r="EE19" s="1513"/>
      <c r="EF19" s="1513"/>
      <c r="EG19" s="1513"/>
      <c r="EH19" s="1513"/>
      <c r="EI19" s="1513"/>
      <c r="EJ19" s="1513"/>
      <c r="EK19" s="1513"/>
      <c r="EL19" s="1513"/>
      <c r="EM19" s="1513"/>
      <c r="EN19" s="1513"/>
      <c r="EO19" s="1513"/>
      <c r="EP19" s="1513"/>
      <c r="EQ19" s="1513"/>
      <c r="ER19" s="1513"/>
      <c r="ES19" s="1513"/>
      <c r="ET19" s="1513"/>
      <c r="EU19" s="1513"/>
      <c r="EV19" s="1513"/>
      <c r="EW19" s="1513"/>
      <c r="EX19" s="1513"/>
      <c r="EY19" s="1513"/>
      <c r="EZ19" s="1513"/>
      <c r="FA19" s="1513"/>
      <c r="FB19" s="1513"/>
      <c r="FC19" s="1513"/>
      <c r="FD19" s="1513"/>
      <c r="FE19" s="1513"/>
      <c r="FF19" s="1513"/>
      <c r="FG19" s="1513"/>
      <c r="FH19" s="1513"/>
      <c r="FI19" s="1513"/>
      <c r="FJ19" s="1513"/>
      <c r="FK19" s="1513"/>
      <c r="FL19" s="1513"/>
      <c r="FM19" s="1513"/>
      <c r="FN19" s="1513"/>
      <c r="FO19" s="1513"/>
      <c r="FP19" s="1513"/>
      <c r="FQ19" s="1513"/>
      <c r="FR19" s="1513"/>
      <c r="FS19" s="1513"/>
      <c r="FT19" s="1513"/>
      <c r="FU19" s="1513"/>
      <c r="FV19" s="1513"/>
      <c r="FW19" s="1513"/>
      <c r="FX19" s="1513"/>
      <c r="FY19" s="1513"/>
      <c r="FZ19" s="1513"/>
      <c r="GA19" s="1513"/>
      <c r="GB19" s="1513"/>
      <c r="GC19" s="1513"/>
      <c r="GD19" s="1513"/>
      <c r="GE19" s="1513"/>
      <c r="GF19" s="1513"/>
      <c r="GG19" s="1513"/>
      <c r="GH19" s="1513"/>
      <c r="GI19" s="1513"/>
      <c r="GJ19" s="1513"/>
      <c r="GK19" s="1513"/>
      <c r="GL19" s="1513"/>
      <c r="GM19" s="1513"/>
      <c r="GN19" s="1513"/>
      <c r="GO19" s="1513"/>
      <c r="GP19" s="1513"/>
      <c r="GQ19" s="1513"/>
      <c r="GR19" s="1513"/>
      <c r="GS19" s="1513"/>
      <c r="GT19" s="1513"/>
      <c r="GU19" s="1513"/>
      <c r="GV19" s="1513"/>
      <c r="GW19" s="1513"/>
      <c r="GX19" s="1513"/>
      <c r="GY19" s="1513"/>
      <c r="GZ19" s="1513"/>
      <c r="HA19" s="1513"/>
      <c r="HB19" s="1513"/>
      <c r="HC19" s="1513"/>
      <c r="HD19" s="1513"/>
      <c r="HE19" s="1513"/>
      <c r="HF19" s="1513"/>
      <c r="HG19" s="1513"/>
      <c r="HH19" s="1513"/>
      <c r="HI19" s="1513"/>
      <c r="HJ19" s="1513"/>
      <c r="HK19" s="1513"/>
      <c r="HL19" s="1513"/>
      <c r="HM19" s="1513"/>
      <c r="HN19" s="1513"/>
      <c r="HO19" s="1513"/>
      <c r="HP19" s="1513"/>
      <c r="HQ19" s="1513"/>
      <c r="HR19" s="1513"/>
      <c r="HS19" s="1513"/>
      <c r="HT19" s="1513"/>
      <c r="HU19" s="1513"/>
      <c r="HV19" s="1513"/>
      <c r="HW19" s="1513"/>
      <c r="HX19" s="1513"/>
      <c r="HY19" s="1513"/>
      <c r="HZ19" s="1513"/>
      <c r="IA19" s="1513"/>
      <c r="IB19" s="1513"/>
      <c r="IC19" s="1513"/>
      <c r="ID19" s="1513"/>
    </row>
    <row r="20" spans="1:238" s="1442" customFormat="1" ht="18.75">
      <c r="A20" s="992" t="s">
        <v>205</v>
      </c>
      <c r="B20" s="1465" t="s">
        <v>90</v>
      </c>
      <c r="C20" s="1543"/>
      <c r="D20" s="1544"/>
      <c r="E20" s="1544" t="s">
        <v>69</v>
      </c>
      <c r="F20" s="1578"/>
      <c r="G20" s="1590">
        <v>1.5</v>
      </c>
      <c r="H20" s="998">
        <v>45</v>
      </c>
      <c r="I20" s="1546">
        <v>15</v>
      </c>
      <c r="J20" s="1546"/>
      <c r="K20" s="1543"/>
      <c r="L20" s="1543">
        <v>15</v>
      </c>
      <c r="M20" s="1547">
        <v>30</v>
      </c>
      <c r="N20" s="1548"/>
      <c r="O20" s="1548"/>
      <c r="P20" s="1580"/>
      <c r="Q20" s="1580">
        <v>1</v>
      </c>
      <c r="R20" s="1550"/>
      <c r="S20" s="1550"/>
      <c r="T20" s="1514"/>
      <c r="U20" s="1441" t="s">
        <v>275</v>
      </c>
      <c r="V20" s="1441" t="s">
        <v>275</v>
      </c>
      <c r="W20" s="1441" t="s">
        <v>275</v>
      </c>
      <c r="X20" s="1441" t="s">
        <v>274</v>
      </c>
      <c r="Y20" s="1441" t="s">
        <v>275</v>
      </c>
      <c r="Z20" s="1441" t="s">
        <v>275</v>
      </c>
      <c r="AA20" s="1514"/>
      <c r="AB20" s="1514"/>
      <c r="AC20" s="1514"/>
      <c r="AD20" s="1514"/>
      <c r="AE20" s="1514"/>
      <c r="AF20" s="1514"/>
      <c r="AG20" s="1514"/>
      <c r="AH20" s="1514"/>
      <c r="AI20" s="1514"/>
      <c r="AJ20" s="1514"/>
      <c r="AK20" s="1514"/>
      <c r="AL20" s="1514"/>
      <c r="AM20" s="1513"/>
      <c r="AN20" s="1513"/>
      <c r="AO20" s="1513"/>
      <c r="AP20" s="1513"/>
      <c r="AQ20" s="1513"/>
      <c r="AR20" s="1513"/>
      <c r="AS20" s="1513"/>
      <c r="AT20" s="1513"/>
      <c r="AU20" s="1513"/>
      <c r="AV20" s="1513"/>
      <c r="AW20" s="1513"/>
      <c r="AX20" s="1513"/>
      <c r="AY20" s="1513"/>
      <c r="AZ20" s="1513"/>
      <c r="BA20" s="1513"/>
      <c r="BB20" s="1513"/>
      <c r="BC20" s="1513"/>
      <c r="BD20" s="1513"/>
      <c r="BE20" s="1513"/>
      <c r="BF20" s="1513"/>
      <c r="BG20" s="1513"/>
      <c r="BH20" s="1513"/>
      <c r="BI20" s="1513"/>
      <c r="BJ20" s="1513"/>
      <c r="BK20" s="1513"/>
      <c r="BL20" s="1513"/>
      <c r="BM20" s="1513"/>
      <c r="BN20" s="1513"/>
      <c r="BO20" s="1513"/>
      <c r="BP20" s="1513"/>
      <c r="BQ20" s="1513"/>
      <c r="BR20" s="1513"/>
      <c r="BS20" s="1513"/>
      <c r="BT20" s="1513"/>
      <c r="BU20" s="1513"/>
      <c r="BV20" s="1513"/>
      <c r="BW20" s="1513"/>
      <c r="BX20" s="1513"/>
      <c r="BY20" s="1513"/>
      <c r="BZ20" s="1513"/>
      <c r="CA20" s="1513"/>
      <c r="CB20" s="1513"/>
      <c r="CC20" s="1513"/>
      <c r="CD20" s="1513"/>
      <c r="CE20" s="1513"/>
      <c r="CF20" s="1513"/>
      <c r="CG20" s="1513"/>
      <c r="CH20" s="1513"/>
      <c r="CI20" s="1513"/>
      <c r="CJ20" s="1513"/>
      <c r="CK20" s="1513"/>
      <c r="CL20" s="1513"/>
      <c r="CM20" s="1513"/>
      <c r="CN20" s="1513"/>
      <c r="CO20" s="1513"/>
      <c r="CP20" s="1513"/>
      <c r="CQ20" s="1513"/>
      <c r="CR20" s="1513"/>
      <c r="CS20" s="1513"/>
      <c r="CT20" s="1513"/>
      <c r="CU20" s="1513"/>
      <c r="CV20" s="1513"/>
      <c r="CW20" s="1513"/>
      <c r="CX20" s="1513"/>
      <c r="CY20" s="1513"/>
      <c r="CZ20" s="1513"/>
      <c r="DA20" s="1513"/>
      <c r="DB20" s="1513"/>
      <c r="DC20" s="1513"/>
      <c r="DD20" s="1513"/>
      <c r="DE20" s="1513"/>
      <c r="DF20" s="1513"/>
      <c r="DG20" s="1513"/>
      <c r="DH20" s="1513"/>
      <c r="DI20" s="1513"/>
      <c r="DJ20" s="1513"/>
      <c r="DK20" s="1513"/>
      <c r="DL20" s="1513"/>
      <c r="DM20" s="1513"/>
      <c r="DN20" s="1513"/>
      <c r="DO20" s="1513"/>
      <c r="DP20" s="1513"/>
      <c r="DQ20" s="1513"/>
      <c r="DR20" s="1513"/>
      <c r="DS20" s="1513"/>
      <c r="DT20" s="1513"/>
      <c r="DU20" s="1513"/>
      <c r="DV20" s="1513"/>
      <c r="DW20" s="1513"/>
      <c r="DX20" s="1513"/>
      <c r="DY20" s="1513"/>
      <c r="DZ20" s="1513"/>
      <c r="EA20" s="1513"/>
      <c r="EB20" s="1513"/>
      <c r="EC20" s="1513"/>
      <c r="ED20" s="1513"/>
      <c r="EE20" s="1513"/>
      <c r="EF20" s="1513"/>
      <c r="EG20" s="1513"/>
      <c r="EH20" s="1513"/>
      <c r="EI20" s="1513"/>
      <c r="EJ20" s="1513"/>
      <c r="EK20" s="1513"/>
      <c r="EL20" s="1513"/>
      <c r="EM20" s="1513"/>
      <c r="EN20" s="1513"/>
      <c r="EO20" s="1513"/>
      <c r="EP20" s="1513"/>
      <c r="EQ20" s="1513"/>
      <c r="ER20" s="1513"/>
      <c r="ES20" s="1513"/>
      <c r="ET20" s="1513"/>
      <c r="EU20" s="1513"/>
      <c r="EV20" s="1513"/>
      <c r="EW20" s="1513"/>
      <c r="EX20" s="1513"/>
      <c r="EY20" s="1513"/>
      <c r="EZ20" s="1513"/>
      <c r="FA20" s="1513"/>
      <c r="FB20" s="1513"/>
      <c r="FC20" s="1513"/>
      <c r="FD20" s="1513"/>
      <c r="FE20" s="1513"/>
      <c r="FF20" s="1513"/>
      <c r="FG20" s="1513"/>
      <c r="FH20" s="1513"/>
      <c r="FI20" s="1513"/>
      <c r="FJ20" s="1513"/>
      <c r="FK20" s="1513"/>
      <c r="FL20" s="1513"/>
      <c r="FM20" s="1513"/>
      <c r="FN20" s="1513"/>
      <c r="FO20" s="1513"/>
      <c r="FP20" s="1513"/>
      <c r="FQ20" s="1513"/>
      <c r="FR20" s="1513"/>
      <c r="FS20" s="1513"/>
      <c r="FT20" s="1513"/>
      <c r="FU20" s="1513"/>
      <c r="FV20" s="1513"/>
      <c r="FW20" s="1513"/>
      <c r="FX20" s="1513"/>
      <c r="FY20" s="1513"/>
      <c r="FZ20" s="1513"/>
      <c r="GA20" s="1513"/>
      <c r="GB20" s="1513"/>
      <c r="GC20" s="1513"/>
      <c r="GD20" s="1513"/>
      <c r="GE20" s="1513"/>
      <c r="GF20" s="1513"/>
      <c r="GG20" s="1513"/>
      <c r="GH20" s="1513"/>
      <c r="GI20" s="1513"/>
      <c r="GJ20" s="1513"/>
      <c r="GK20" s="1513"/>
      <c r="GL20" s="1513"/>
      <c r="GM20" s="1513"/>
      <c r="GN20" s="1513"/>
      <c r="GO20" s="1513"/>
      <c r="GP20" s="1513"/>
      <c r="GQ20" s="1513"/>
      <c r="GR20" s="1513"/>
      <c r="GS20" s="1513"/>
      <c r="GT20" s="1513"/>
      <c r="GU20" s="1513"/>
      <c r="GV20" s="1513"/>
      <c r="GW20" s="1513"/>
      <c r="GX20" s="1513"/>
      <c r="GY20" s="1513"/>
      <c r="GZ20" s="1513"/>
      <c r="HA20" s="1513"/>
      <c r="HB20" s="1513"/>
      <c r="HC20" s="1513"/>
      <c r="HD20" s="1513"/>
      <c r="HE20" s="1513"/>
      <c r="HF20" s="1513"/>
      <c r="HG20" s="1513"/>
      <c r="HH20" s="1513"/>
      <c r="HI20" s="1513"/>
      <c r="HJ20" s="1513"/>
      <c r="HK20" s="1513"/>
      <c r="HL20" s="1513"/>
      <c r="HM20" s="1513"/>
      <c r="HN20" s="1513"/>
      <c r="HO20" s="1513"/>
      <c r="HP20" s="1513"/>
      <c r="HQ20" s="1513"/>
      <c r="HR20" s="1513"/>
      <c r="HS20" s="1513"/>
      <c r="HT20" s="1513"/>
      <c r="HU20" s="1513"/>
      <c r="HV20" s="1513"/>
      <c r="HW20" s="1513"/>
      <c r="HX20" s="1513"/>
      <c r="HY20" s="1513"/>
      <c r="HZ20" s="1513"/>
      <c r="IA20" s="1513"/>
      <c r="IB20" s="1513"/>
      <c r="IC20" s="1513"/>
      <c r="ID20" s="1513"/>
    </row>
    <row r="21" spans="1:238" s="1442" customFormat="1" ht="18.75">
      <c r="A21" s="992" t="s">
        <v>206</v>
      </c>
      <c r="B21" s="1577" t="s">
        <v>94</v>
      </c>
      <c r="C21" s="998"/>
      <c r="D21" s="998"/>
      <c r="E21" s="998"/>
      <c r="F21" s="1415"/>
      <c r="G21" s="1590">
        <v>5</v>
      </c>
      <c r="H21" s="998">
        <v>150</v>
      </c>
      <c r="I21" s="1546"/>
      <c r="J21" s="1546"/>
      <c r="K21" s="1543"/>
      <c r="L21" s="1543"/>
      <c r="M21" s="1547"/>
      <c r="N21" s="998"/>
      <c r="O21" s="1579"/>
      <c r="P21" s="1550"/>
      <c r="Q21" s="1550"/>
      <c r="R21" s="1550"/>
      <c r="S21" s="1550"/>
      <c r="T21" s="1514"/>
      <c r="U21" s="1441" t="s">
        <v>275</v>
      </c>
      <c r="V21" s="1441" t="s">
        <v>275</v>
      </c>
      <c r="W21" s="1441" t="s">
        <v>275</v>
      </c>
      <c r="X21" s="1441" t="s">
        <v>274</v>
      </c>
      <c r="Y21" s="1441" t="s">
        <v>275</v>
      </c>
      <c r="Z21" s="1441" t="s">
        <v>275</v>
      </c>
      <c r="AA21" s="1514"/>
      <c r="AB21" s="1514"/>
      <c r="AC21" s="1514"/>
      <c r="AD21" s="1514"/>
      <c r="AE21" s="1514"/>
      <c r="AF21" s="1514"/>
      <c r="AG21" s="1514"/>
      <c r="AH21" s="1514"/>
      <c r="AI21" s="1514"/>
      <c r="AJ21" s="1514"/>
      <c r="AK21" s="1514"/>
      <c r="AL21" s="1514"/>
      <c r="AM21" s="1513"/>
      <c r="AN21" s="1513"/>
      <c r="AO21" s="1513"/>
      <c r="AP21" s="1513"/>
      <c r="AQ21" s="1513"/>
      <c r="AR21" s="1513"/>
      <c r="AS21" s="1513"/>
      <c r="AT21" s="1513"/>
      <c r="AU21" s="1513"/>
      <c r="AV21" s="1513"/>
      <c r="AW21" s="1513"/>
      <c r="AX21" s="1513"/>
      <c r="AY21" s="1513"/>
      <c r="AZ21" s="1513"/>
      <c r="BA21" s="1513"/>
      <c r="BB21" s="1513"/>
      <c r="BC21" s="1513"/>
      <c r="BD21" s="1513"/>
      <c r="BE21" s="1513"/>
      <c r="BF21" s="1513"/>
      <c r="BG21" s="1513"/>
      <c r="BH21" s="1513"/>
      <c r="BI21" s="1513"/>
      <c r="BJ21" s="1513"/>
      <c r="BK21" s="1513"/>
      <c r="BL21" s="1513"/>
      <c r="BM21" s="1513"/>
      <c r="BN21" s="1513"/>
      <c r="BO21" s="1513"/>
      <c r="BP21" s="1513"/>
      <c r="BQ21" s="1513"/>
      <c r="BR21" s="1513"/>
      <c r="BS21" s="1513"/>
      <c r="BT21" s="1513"/>
      <c r="BU21" s="1513"/>
      <c r="BV21" s="1513"/>
      <c r="BW21" s="1513"/>
      <c r="BX21" s="1513"/>
      <c r="BY21" s="1513"/>
      <c r="BZ21" s="1513"/>
      <c r="CA21" s="1513"/>
      <c r="CB21" s="1513"/>
      <c r="CC21" s="1513"/>
      <c r="CD21" s="1513"/>
      <c r="CE21" s="1513"/>
      <c r="CF21" s="1513"/>
      <c r="CG21" s="1513"/>
      <c r="CH21" s="1513"/>
      <c r="CI21" s="1513"/>
      <c r="CJ21" s="1513"/>
      <c r="CK21" s="1513"/>
      <c r="CL21" s="1513"/>
      <c r="CM21" s="1513"/>
      <c r="CN21" s="1513"/>
      <c r="CO21" s="1513"/>
      <c r="CP21" s="1513"/>
      <c r="CQ21" s="1513"/>
      <c r="CR21" s="1513"/>
      <c r="CS21" s="1513"/>
      <c r="CT21" s="1513"/>
      <c r="CU21" s="1513"/>
      <c r="CV21" s="1513"/>
      <c r="CW21" s="1513"/>
      <c r="CX21" s="1513"/>
      <c r="CY21" s="1513"/>
      <c r="CZ21" s="1513"/>
      <c r="DA21" s="1513"/>
      <c r="DB21" s="1513"/>
      <c r="DC21" s="1513"/>
      <c r="DD21" s="1513"/>
      <c r="DE21" s="1513"/>
      <c r="DF21" s="1513"/>
      <c r="DG21" s="1513"/>
      <c r="DH21" s="1513"/>
      <c r="DI21" s="1513"/>
      <c r="DJ21" s="1513"/>
      <c r="DK21" s="1513"/>
      <c r="DL21" s="1513"/>
      <c r="DM21" s="1513"/>
      <c r="DN21" s="1513"/>
      <c r="DO21" s="1513"/>
      <c r="DP21" s="1513"/>
      <c r="DQ21" s="1513"/>
      <c r="DR21" s="1513"/>
      <c r="DS21" s="1513"/>
      <c r="DT21" s="1513"/>
      <c r="DU21" s="1513"/>
      <c r="DV21" s="1513"/>
      <c r="DW21" s="1513"/>
      <c r="DX21" s="1513"/>
      <c r="DY21" s="1513"/>
      <c r="DZ21" s="1513"/>
      <c r="EA21" s="1513"/>
      <c r="EB21" s="1513"/>
      <c r="EC21" s="1513"/>
      <c r="ED21" s="1513"/>
      <c r="EE21" s="1513"/>
      <c r="EF21" s="1513"/>
      <c r="EG21" s="1513"/>
      <c r="EH21" s="1513"/>
      <c r="EI21" s="1513"/>
      <c r="EJ21" s="1513"/>
      <c r="EK21" s="1513"/>
      <c r="EL21" s="1513"/>
      <c r="EM21" s="1513"/>
      <c r="EN21" s="1513"/>
      <c r="EO21" s="1513"/>
      <c r="EP21" s="1513"/>
      <c r="EQ21" s="1513"/>
      <c r="ER21" s="1513"/>
      <c r="ES21" s="1513"/>
      <c r="ET21" s="1513"/>
      <c r="EU21" s="1513"/>
      <c r="EV21" s="1513"/>
      <c r="EW21" s="1513"/>
      <c r="EX21" s="1513"/>
      <c r="EY21" s="1513"/>
      <c r="EZ21" s="1513"/>
      <c r="FA21" s="1513"/>
      <c r="FB21" s="1513"/>
      <c r="FC21" s="1513"/>
      <c r="FD21" s="1513"/>
      <c r="FE21" s="1513"/>
      <c r="FF21" s="1513"/>
      <c r="FG21" s="1513"/>
      <c r="FH21" s="1513"/>
      <c r="FI21" s="1513"/>
      <c r="FJ21" s="1513"/>
      <c r="FK21" s="1513"/>
      <c r="FL21" s="1513"/>
      <c r="FM21" s="1513"/>
      <c r="FN21" s="1513"/>
      <c r="FO21" s="1513"/>
      <c r="FP21" s="1513"/>
      <c r="FQ21" s="1513"/>
      <c r="FR21" s="1513"/>
      <c r="FS21" s="1513"/>
      <c r="FT21" s="1513"/>
      <c r="FU21" s="1513"/>
      <c r="FV21" s="1513"/>
      <c r="FW21" s="1513"/>
      <c r="FX21" s="1513"/>
      <c r="FY21" s="1513"/>
      <c r="FZ21" s="1513"/>
      <c r="GA21" s="1513"/>
      <c r="GB21" s="1513"/>
      <c r="GC21" s="1513"/>
      <c r="GD21" s="1513"/>
      <c r="GE21" s="1513"/>
      <c r="GF21" s="1513"/>
      <c r="GG21" s="1513"/>
      <c r="GH21" s="1513"/>
      <c r="GI21" s="1513"/>
      <c r="GJ21" s="1513"/>
      <c r="GK21" s="1513"/>
      <c r="GL21" s="1513"/>
      <c r="GM21" s="1513"/>
      <c r="GN21" s="1513"/>
      <c r="GO21" s="1513"/>
      <c r="GP21" s="1513"/>
      <c r="GQ21" s="1513"/>
      <c r="GR21" s="1513"/>
      <c r="GS21" s="1513"/>
      <c r="GT21" s="1513"/>
      <c r="GU21" s="1513"/>
      <c r="GV21" s="1513"/>
      <c r="GW21" s="1513"/>
      <c r="GX21" s="1513"/>
      <c r="GY21" s="1513"/>
      <c r="GZ21" s="1513"/>
      <c r="HA21" s="1513"/>
      <c r="HB21" s="1513"/>
      <c r="HC21" s="1513"/>
      <c r="HD21" s="1513"/>
      <c r="HE21" s="1513"/>
      <c r="HF21" s="1513"/>
      <c r="HG21" s="1513"/>
      <c r="HH21" s="1513"/>
      <c r="HI21" s="1513"/>
      <c r="HJ21" s="1513"/>
      <c r="HK21" s="1513"/>
      <c r="HL21" s="1513"/>
      <c r="HM21" s="1513"/>
      <c r="HN21" s="1513"/>
      <c r="HO21" s="1513"/>
      <c r="HP21" s="1513"/>
      <c r="HQ21" s="1513"/>
      <c r="HR21" s="1513"/>
      <c r="HS21" s="1513"/>
      <c r="HT21" s="1513"/>
      <c r="HU21" s="1513"/>
      <c r="HV21" s="1513"/>
      <c r="HW21" s="1513"/>
      <c r="HX21" s="1513"/>
      <c r="HY21" s="1513"/>
      <c r="HZ21" s="1513"/>
      <c r="IA21" s="1513"/>
      <c r="IB21" s="1513"/>
      <c r="IC21" s="1513"/>
      <c r="ID21" s="1513"/>
    </row>
    <row r="22" spans="1:238" s="1442" customFormat="1" ht="18.75">
      <c r="A22" s="992" t="s">
        <v>207</v>
      </c>
      <c r="B22" s="1594" t="s">
        <v>79</v>
      </c>
      <c r="C22" s="998"/>
      <c r="D22" s="998">
        <v>3</v>
      </c>
      <c r="E22" s="998"/>
      <c r="F22" s="1415"/>
      <c r="G22" s="1588">
        <v>4</v>
      </c>
      <c r="H22" s="1466">
        <v>120</v>
      </c>
      <c r="I22" s="1571">
        <v>45</v>
      </c>
      <c r="J22" s="1571">
        <v>30</v>
      </c>
      <c r="K22" s="1572">
        <v>15</v>
      </c>
      <c r="L22" s="1572"/>
      <c r="M22" s="1573">
        <v>75</v>
      </c>
      <c r="N22" s="1466"/>
      <c r="O22" s="1595"/>
      <c r="P22" s="1589"/>
      <c r="Q22" s="1576">
        <v>3</v>
      </c>
      <c r="R22" s="1550"/>
      <c r="S22" s="1550"/>
      <c r="T22" s="1514"/>
      <c r="U22" s="1441" t="s">
        <v>275</v>
      </c>
      <c r="V22" s="1441" t="s">
        <v>275</v>
      </c>
      <c r="W22" s="1441" t="s">
        <v>275</v>
      </c>
      <c r="X22" s="1441" t="s">
        <v>274</v>
      </c>
      <c r="Y22" s="1441" t="s">
        <v>275</v>
      </c>
      <c r="Z22" s="1441" t="s">
        <v>275</v>
      </c>
      <c r="AA22" s="1514"/>
      <c r="AB22" s="1514"/>
      <c r="AC22" s="1514"/>
      <c r="AD22" s="1514"/>
      <c r="AE22" s="1514"/>
      <c r="AF22" s="1514"/>
      <c r="AG22" s="1514"/>
      <c r="AH22" s="1514"/>
      <c r="AI22" s="1514"/>
      <c r="AJ22" s="1514"/>
      <c r="AK22" s="1514"/>
      <c r="AL22" s="1514"/>
      <c r="AM22" s="1513"/>
      <c r="AN22" s="1513"/>
      <c r="AO22" s="1513"/>
      <c r="AP22" s="1513"/>
      <c r="AQ22" s="1513"/>
      <c r="AR22" s="1513"/>
      <c r="AS22" s="1513"/>
      <c r="AT22" s="1513"/>
      <c r="AU22" s="1513"/>
      <c r="AV22" s="1513"/>
      <c r="AW22" s="1513"/>
      <c r="AX22" s="1513"/>
      <c r="AY22" s="1513"/>
      <c r="AZ22" s="1513"/>
      <c r="BA22" s="1513"/>
      <c r="BB22" s="1513"/>
      <c r="BC22" s="1513"/>
      <c r="BD22" s="1513"/>
      <c r="BE22" s="1513"/>
      <c r="BF22" s="1513"/>
      <c r="BG22" s="1513"/>
      <c r="BH22" s="1513"/>
      <c r="BI22" s="1513"/>
      <c r="BJ22" s="1513"/>
      <c r="BK22" s="1513"/>
      <c r="BL22" s="1513"/>
      <c r="BM22" s="1513"/>
      <c r="BN22" s="1513"/>
      <c r="BO22" s="1513"/>
      <c r="BP22" s="1513"/>
      <c r="BQ22" s="1513"/>
      <c r="BR22" s="1513"/>
      <c r="BS22" s="1513"/>
      <c r="BT22" s="1513"/>
      <c r="BU22" s="1513"/>
      <c r="BV22" s="1513"/>
      <c r="BW22" s="1513"/>
      <c r="BX22" s="1513"/>
      <c r="BY22" s="1513"/>
      <c r="BZ22" s="1513"/>
      <c r="CA22" s="1513"/>
      <c r="CB22" s="1513"/>
      <c r="CC22" s="1513"/>
      <c r="CD22" s="1513"/>
      <c r="CE22" s="1513"/>
      <c r="CF22" s="1513"/>
      <c r="CG22" s="1513"/>
      <c r="CH22" s="1513"/>
      <c r="CI22" s="1513"/>
      <c r="CJ22" s="1513"/>
      <c r="CK22" s="1513"/>
      <c r="CL22" s="1513"/>
      <c r="CM22" s="1513"/>
      <c r="CN22" s="1513"/>
      <c r="CO22" s="1513"/>
      <c r="CP22" s="1513"/>
      <c r="CQ22" s="1513"/>
      <c r="CR22" s="1513"/>
      <c r="CS22" s="1513"/>
      <c r="CT22" s="1513"/>
      <c r="CU22" s="1513"/>
      <c r="CV22" s="1513"/>
      <c r="CW22" s="1513"/>
      <c r="CX22" s="1513"/>
      <c r="CY22" s="1513"/>
      <c r="CZ22" s="1513"/>
      <c r="DA22" s="1513"/>
      <c r="DB22" s="1513"/>
      <c r="DC22" s="1513"/>
      <c r="DD22" s="1513"/>
      <c r="DE22" s="1513"/>
      <c r="DF22" s="1513"/>
      <c r="DG22" s="1513"/>
      <c r="DH22" s="1513"/>
      <c r="DI22" s="1513"/>
      <c r="DJ22" s="1513"/>
      <c r="DK22" s="1513"/>
      <c r="DL22" s="1513"/>
      <c r="DM22" s="1513"/>
      <c r="DN22" s="1513"/>
      <c r="DO22" s="1513"/>
      <c r="DP22" s="1513"/>
      <c r="DQ22" s="1513"/>
      <c r="DR22" s="1513"/>
      <c r="DS22" s="1513"/>
      <c r="DT22" s="1513"/>
      <c r="DU22" s="1513"/>
      <c r="DV22" s="1513"/>
      <c r="DW22" s="1513"/>
      <c r="DX22" s="1513"/>
      <c r="DY22" s="1513"/>
      <c r="DZ22" s="1513"/>
      <c r="EA22" s="1513"/>
      <c r="EB22" s="1513"/>
      <c r="EC22" s="1513"/>
      <c r="ED22" s="1513"/>
      <c r="EE22" s="1513"/>
      <c r="EF22" s="1513"/>
      <c r="EG22" s="1513"/>
      <c r="EH22" s="1513"/>
      <c r="EI22" s="1513"/>
      <c r="EJ22" s="1513"/>
      <c r="EK22" s="1513"/>
      <c r="EL22" s="1513"/>
      <c r="EM22" s="1513"/>
      <c r="EN22" s="1513"/>
      <c r="EO22" s="1513"/>
      <c r="EP22" s="1513"/>
      <c r="EQ22" s="1513"/>
      <c r="ER22" s="1513"/>
      <c r="ES22" s="1513"/>
      <c r="ET22" s="1513"/>
      <c r="EU22" s="1513"/>
      <c r="EV22" s="1513"/>
      <c r="EW22" s="1513"/>
      <c r="EX22" s="1513"/>
      <c r="EY22" s="1513"/>
      <c r="EZ22" s="1513"/>
      <c r="FA22" s="1513"/>
      <c r="FB22" s="1513"/>
      <c r="FC22" s="1513"/>
      <c r="FD22" s="1513"/>
      <c r="FE22" s="1513"/>
      <c r="FF22" s="1513"/>
      <c r="FG22" s="1513"/>
      <c r="FH22" s="1513"/>
      <c r="FI22" s="1513"/>
      <c r="FJ22" s="1513"/>
      <c r="FK22" s="1513"/>
      <c r="FL22" s="1513"/>
      <c r="FM22" s="1513"/>
      <c r="FN22" s="1513"/>
      <c r="FO22" s="1513"/>
      <c r="FP22" s="1513"/>
      <c r="FQ22" s="1513"/>
      <c r="FR22" s="1513"/>
      <c r="FS22" s="1513"/>
      <c r="FT22" s="1513"/>
      <c r="FU22" s="1513"/>
      <c r="FV22" s="1513"/>
      <c r="FW22" s="1513"/>
      <c r="FX22" s="1513"/>
      <c r="FY22" s="1513"/>
      <c r="FZ22" s="1513"/>
      <c r="GA22" s="1513"/>
      <c r="GB22" s="1513"/>
      <c r="GC22" s="1513"/>
      <c r="GD22" s="1513"/>
      <c r="GE22" s="1513"/>
      <c r="GF22" s="1513"/>
      <c r="GG22" s="1513"/>
      <c r="GH22" s="1513"/>
      <c r="GI22" s="1513"/>
      <c r="GJ22" s="1513"/>
      <c r="GK22" s="1513"/>
      <c r="GL22" s="1513"/>
      <c r="GM22" s="1513"/>
      <c r="GN22" s="1513"/>
      <c r="GO22" s="1513"/>
      <c r="GP22" s="1513"/>
      <c r="GQ22" s="1513"/>
      <c r="GR22" s="1513"/>
      <c r="GS22" s="1513"/>
      <c r="GT22" s="1513"/>
      <c r="GU22" s="1513"/>
      <c r="GV22" s="1513"/>
      <c r="GW22" s="1513"/>
      <c r="GX22" s="1513"/>
      <c r="GY22" s="1513"/>
      <c r="GZ22" s="1513"/>
      <c r="HA22" s="1513"/>
      <c r="HB22" s="1513"/>
      <c r="HC22" s="1513"/>
      <c r="HD22" s="1513"/>
      <c r="HE22" s="1513"/>
      <c r="HF22" s="1513"/>
      <c r="HG22" s="1513"/>
      <c r="HH22" s="1513"/>
      <c r="HI22" s="1513"/>
      <c r="HJ22" s="1513"/>
      <c r="HK22" s="1513"/>
      <c r="HL22" s="1513"/>
      <c r="HM22" s="1513"/>
      <c r="HN22" s="1513"/>
      <c r="HO22" s="1513"/>
      <c r="HP22" s="1513"/>
      <c r="HQ22" s="1513"/>
      <c r="HR22" s="1513"/>
      <c r="HS22" s="1513"/>
      <c r="HT22" s="1513"/>
      <c r="HU22" s="1513"/>
      <c r="HV22" s="1513"/>
      <c r="HW22" s="1513"/>
      <c r="HX22" s="1513"/>
      <c r="HY22" s="1513"/>
      <c r="HZ22" s="1513"/>
      <c r="IA22" s="1513"/>
      <c r="IB22" s="1513"/>
      <c r="IC22" s="1513"/>
      <c r="ID22" s="1513"/>
    </row>
    <row r="23" spans="1:238" s="1442" customFormat="1" ht="18.75">
      <c r="A23" s="992" t="s">
        <v>67</v>
      </c>
      <c r="B23" s="1577" t="s">
        <v>219</v>
      </c>
      <c r="C23" s="998"/>
      <c r="D23" s="998"/>
      <c r="E23" s="998"/>
      <c r="F23" s="1415"/>
      <c r="G23" s="1590">
        <v>8</v>
      </c>
      <c r="H23" s="998">
        <v>240</v>
      </c>
      <c r="I23" s="1546"/>
      <c r="J23" s="1546"/>
      <c r="K23" s="1543"/>
      <c r="L23" s="1543"/>
      <c r="M23" s="1547"/>
      <c r="N23" s="998"/>
      <c r="O23" s="1579"/>
      <c r="P23" s="1550"/>
      <c r="Q23" s="1550"/>
      <c r="R23" s="1550"/>
      <c r="S23" s="1550"/>
      <c r="T23" s="1514"/>
      <c r="U23" s="1441" t="s">
        <v>275</v>
      </c>
      <c r="V23" s="1441" t="s">
        <v>275</v>
      </c>
      <c r="W23" s="1441" t="s">
        <v>275</v>
      </c>
      <c r="X23" s="1441" t="s">
        <v>274</v>
      </c>
      <c r="Y23" s="1441" t="s">
        <v>275</v>
      </c>
      <c r="Z23" s="1441" t="s">
        <v>275</v>
      </c>
      <c r="AA23" s="1514"/>
      <c r="AB23" s="1514"/>
      <c r="AC23" s="1514"/>
      <c r="AD23" s="1514"/>
      <c r="AE23" s="1514"/>
      <c r="AF23" s="1514"/>
      <c r="AG23" s="1514"/>
      <c r="AH23" s="1514"/>
      <c r="AI23" s="1514"/>
      <c r="AJ23" s="1514"/>
      <c r="AK23" s="1514"/>
      <c r="AL23" s="1514"/>
      <c r="AM23" s="1513"/>
      <c r="AN23" s="1513"/>
      <c r="AO23" s="1513"/>
      <c r="AP23" s="1513"/>
      <c r="AQ23" s="1513"/>
      <c r="AR23" s="1513"/>
      <c r="AS23" s="1513"/>
      <c r="AT23" s="1513"/>
      <c r="AU23" s="1513"/>
      <c r="AV23" s="1513"/>
      <c r="AW23" s="1513"/>
      <c r="AX23" s="1513"/>
      <c r="AY23" s="1513"/>
      <c r="AZ23" s="1513"/>
      <c r="BA23" s="1513"/>
      <c r="BB23" s="1513"/>
      <c r="BC23" s="1513"/>
      <c r="BD23" s="1513"/>
      <c r="BE23" s="1513"/>
      <c r="BF23" s="1513"/>
      <c r="BG23" s="1513"/>
      <c r="BH23" s="1513"/>
      <c r="BI23" s="1513"/>
      <c r="BJ23" s="1513"/>
      <c r="BK23" s="1513"/>
      <c r="BL23" s="1513"/>
      <c r="BM23" s="1513"/>
      <c r="BN23" s="1513"/>
      <c r="BO23" s="1513"/>
      <c r="BP23" s="1513"/>
      <c r="BQ23" s="1513"/>
      <c r="BR23" s="1513"/>
      <c r="BS23" s="1513"/>
      <c r="BT23" s="1513"/>
      <c r="BU23" s="1513"/>
      <c r="BV23" s="1513"/>
      <c r="BW23" s="1513"/>
      <c r="BX23" s="1513"/>
      <c r="BY23" s="1513"/>
      <c r="BZ23" s="1513"/>
      <c r="CA23" s="1513"/>
      <c r="CB23" s="1513"/>
      <c r="CC23" s="1513"/>
      <c r="CD23" s="1513"/>
      <c r="CE23" s="1513"/>
      <c r="CF23" s="1513"/>
      <c r="CG23" s="1513"/>
      <c r="CH23" s="1513"/>
      <c r="CI23" s="1513"/>
      <c r="CJ23" s="1513"/>
      <c r="CK23" s="1513"/>
      <c r="CL23" s="1513"/>
      <c r="CM23" s="1513"/>
      <c r="CN23" s="1513"/>
      <c r="CO23" s="1513"/>
      <c r="CP23" s="1513"/>
      <c r="CQ23" s="1513"/>
      <c r="CR23" s="1513"/>
      <c r="CS23" s="1513"/>
      <c r="CT23" s="1513"/>
      <c r="CU23" s="1513"/>
      <c r="CV23" s="1513"/>
      <c r="CW23" s="1513"/>
      <c r="CX23" s="1513"/>
      <c r="CY23" s="1513"/>
      <c r="CZ23" s="1513"/>
      <c r="DA23" s="1513"/>
      <c r="DB23" s="1513"/>
      <c r="DC23" s="1513"/>
      <c r="DD23" s="1513"/>
      <c r="DE23" s="1513"/>
      <c r="DF23" s="1513"/>
      <c r="DG23" s="1513"/>
      <c r="DH23" s="1513"/>
      <c r="DI23" s="1513"/>
      <c r="DJ23" s="1513"/>
      <c r="DK23" s="1513"/>
      <c r="DL23" s="1513"/>
      <c r="DM23" s="1513"/>
      <c r="DN23" s="1513"/>
      <c r="DO23" s="1513"/>
      <c r="DP23" s="1513"/>
      <c r="DQ23" s="1513"/>
      <c r="DR23" s="1513"/>
      <c r="DS23" s="1513"/>
      <c r="DT23" s="1513"/>
      <c r="DU23" s="1513"/>
      <c r="DV23" s="1513"/>
      <c r="DW23" s="1513"/>
      <c r="DX23" s="1513"/>
      <c r="DY23" s="1513"/>
      <c r="DZ23" s="1513"/>
      <c r="EA23" s="1513"/>
      <c r="EB23" s="1513"/>
      <c r="EC23" s="1513"/>
      <c r="ED23" s="1513"/>
      <c r="EE23" s="1513"/>
      <c r="EF23" s="1513"/>
      <c r="EG23" s="1513"/>
      <c r="EH23" s="1513"/>
      <c r="EI23" s="1513"/>
      <c r="EJ23" s="1513"/>
      <c r="EK23" s="1513"/>
      <c r="EL23" s="1513"/>
      <c r="EM23" s="1513"/>
      <c r="EN23" s="1513"/>
      <c r="EO23" s="1513"/>
      <c r="EP23" s="1513"/>
      <c r="EQ23" s="1513"/>
      <c r="ER23" s="1513"/>
      <c r="ES23" s="1513"/>
      <c r="ET23" s="1513"/>
      <c r="EU23" s="1513"/>
      <c r="EV23" s="1513"/>
      <c r="EW23" s="1513"/>
      <c r="EX23" s="1513"/>
      <c r="EY23" s="1513"/>
      <c r="EZ23" s="1513"/>
      <c r="FA23" s="1513"/>
      <c r="FB23" s="1513"/>
      <c r="FC23" s="1513"/>
      <c r="FD23" s="1513"/>
      <c r="FE23" s="1513"/>
      <c r="FF23" s="1513"/>
      <c r="FG23" s="1513"/>
      <c r="FH23" s="1513"/>
      <c r="FI23" s="1513"/>
      <c r="FJ23" s="1513"/>
      <c r="FK23" s="1513"/>
      <c r="FL23" s="1513"/>
      <c r="FM23" s="1513"/>
      <c r="FN23" s="1513"/>
      <c r="FO23" s="1513"/>
      <c r="FP23" s="1513"/>
      <c r="FQ23" s="1513"/>
      <c r="FR23" s="1513"/>
      <c r="FS23" s="1513"/>
      <c r="FT23" s="1513"/>
      <c r="FU23" s="1513"/>
      <c r="FV23" s="1513"/>
      <c r="FW23" s="1513"/>
      <c r="FX23" s="1513"/>
      <c r="FY23" s="1513"/>
      <c r="FZ23" s="1513"/>
      <c r="GA23" s="1513"/>
      <c r="GB23" s="1513"/>
      <c r="GC23" s="1513"/>
      <c r="GD23" s="1513"/>
      <c r="GE23" s="1513"/>
      <c r="GF23" s="1513"/>
      <c r="GG23" s="1513"/>
      <c r="GH23" s="1513"/>
      <c r="GI23" s="1513"/>
      <c r="GJ23" s="1513"/>
      <c r="GK23" s="1513"/>
      <c r="GL23" s="1513"/>
      <c r="GM23" s="1513"/>
      <c r="GN23" s="1513"/>
      <c r="GO23" s="1513"/>
      <c r="GP23" s="1513"/>
      <c r="GQ23" s="1513"/>
      <c r="GR23" s="1513"/>
      <c r="GS23" s="1513"/>
      <c r="GT23" s="1513"/>
      <c r="GU23" s="1513"/>
      <c r="GV23" s="1513"/>
      <c r="GW23" s="1513"/>
      <c r="GX23" s="1513"/>
      <c r="GY23" s="1513"/>
      <c r="GZ23" s="1513"/>
      <c r="HA23" s="1513"/>
      <c r="HB23" s="1513"/>
      <c r="HC23" s="1513"/>
      <c r="HD23" s="1513"/>
      <c r="HE23" s="1513"/>
      <c r="HF23" s="1513"/>
      <c r="HG23" s="1513"/>
      <c r="HH23" s="1513"/>
      <c r="HI23" s="1513"/>
      <c r="HJ23" s="1513"/>
      <c r="HK23" s="1513"/>
      <c r="HL23" s="1513"/>
      <c r="HM23" s="1513"/>
      <c r="HN23" s="1513"/>
      <c r="HO23" s="1513"/>
      <c r="HP23" s="1513"/>
      <c r="HQ23" s="1513"/>
      <c r="HR23" s="1513"/>
      <c r="HS23" s="1513"/>
      <c r="HT23" s="1513"/>
      <c r="HU23" s="1513"/>
      <c r="HV23" s="1513"/>
      <c r="HW23" s="1513"/>
      <c r="HX23" s="1513"/>
      <c r="HY23" s="1513"/>
      <c r="HZ23" s="1513"/>
      <c r="IA23" s="1513"/>
      <c r="IB23" s="1513"/>
      <c r="IC23" s="1513"/>
      <c r="ID23" s="1513"/>
    </row>
    <row r="24" spans="1:238" s="1442" customFormat="1" ht="18.75">
      <c r="A24" s="992"/>
      <c r="B24" s="1577" t="s">
        <v>79</v>
      </c>
      <c r="C24" s="998">
        <v>3</v>
      </c>
      <c r="D24" s="998"/>
      <c r="E24" s="998"/>
      <c r="F24" s="1415"/>
      <c r="G24" s="1590">
        <v>5</v>
      </c>
      <c r="H24" s="998">
        <v>150</v>
      </c>
      <c r="I24" s="1546">
        <v>60</v>
      </c>
      <c r="J24" s="1546">
        <v>30</v>
      </c>
      <c r="K24" s="1543">
        <v>30</v>
      </c>
      <c r="L24" s="1543"/>
      <c r="M24" s="1547">
        <v>90</v>
      </c>
      <c r="N24" s="998"/>
      <c r="O24" s="998"/>
      <c r="P24" s="1550"/>
      <c r="Q24" s="1580">
        <v>4</v>
      </c>
      <c r="R24" s="1550"/>
      <c r="S24" s="1550"/>
      <c r="T24" s="1514"/>
      <c r="U24" s="1441" t="s">
        <v>275</v>
      </c>
      <c r="V24" s="1441" t="s">
        <v>275</v>
      </c>
      <c r="W24" s="1441" t="s">
        <v>275</v>
      </c>
      <c r="X24" s="1441" t="s">
        <v>274</v>
      </c>
      <c r="Y24" s="1441" t="s">
        <v>275</v>
      </c>
      <c r="Z24" s="1441" t="s">
        <v>275</v>
      </c>
      <c r="AA24" s="1514"/>
      <c r="AB24" s="1514"/>
      <c r="AC24" s="1514"/>
      <c r="AD24" s="1514"/>
      <c r="AE24" s="1514"/>
      <c r="AF24" s="1514"/>
      <c r="AG24" s="1514"/>
      <c r="AH24" s="1514"/>
      <c r="AI24" s="1514"/>
      <c r="AJ24" s="1514"/>
      <c r="AK24" s="1514"/>
      <c r="AL24" s="1514"/>
      <c r="AM24" s="1513"/>
      <c r="AN24" s="1513"/>
      <c r="AO24" s="1513"/>
      <c r="AP24" s="1513"/>
      <c r="AQ24" s="1513"/>
      <c r="AR24" s="1513"/>
      <c r="AS24" s="1513"/>
      <c r="AT24" s="1513"/>
      <c r="AU24" s="1513"/>
      <c r="AV24" s="1513"/>
      <c r="AW24" s="1513"/>
      <c r="AX24" s="1513"/>
      <c r="AY24" s="1513"/>
      <c r="AZ24" s="1513"/>
      <c r="BA24" s="1513"/>
      <c r="BB24" s="1513"/>
      <c r="BC24" s="1513"/>
      <c r="BD24" s="1513"/>
      <c r="BE24" s="1513"/>
      <c r="BF24" s="1513"/>
      <c r="BG24" s="1513"/>
      <c r="BH24" s="1513"/>
      <c r="BI24" s="1513"/>
      <c r="BJ24" s="1513"/>
      <c r="BK24" s="1513"/>
      <c r="BL24" s="1513"/>
      <c r="BM24" s="1513"/>
      <c r="BN24" s="1513"/>
      <c r="BO24" s="1513"/>
      <c r="BP24" s="1513"/>
      <c r="BQ24" s="1513"/>
      <c r="BR24" s="1513"/>
      <c r="BS24" s="1513"/>
      <c r="BT24" s="1513"/>
      <c r="BU24" s="1513"/>
      <c r="BV24" s="1513"/>
      <c r="BW24" s="1513"/>
      <c r="BX24" s="1513"/>
      <c r="BY24" s="1513"/>
      <c r="BZ24" s="1513"/>
      <c r="CA24" s="1513"/>
      <c r="CB24" s="1513"/>
      <c r="CC24" s="1513"/>
      <c r="CD24" s="1513"/>
      <c r="CE24" s="1513"/>
      <c r="CF24" s="1513"/>
      <c r="CG24" s="1513"/>
      <c r="CH24" s="1513"/>
      <c r="CI24" s="1513"/>
      <c r="CJ24" s="1513"/>
      <c r="CK24" s="1513"/>
      <c r="CL24" s="1513"/>
      <c r="CM24" s="1513"/>
      <c r="CN24" s="1513"/>
      <c r="CO24" s="1513"/>
      <c r="CP24" s="1513"/>
      <c r="CQ24" s="1513"/>
      <c r="CR24" s="1513"/>
      <c r="CS24" s="1513"/>
      <c r="CT24" s="1513"/>
      <c r="CU24" s="1513"/>
      <c r="CV24" s="1513"/>
      <c r="CW24" s="1513"/>
      <c r="CX24" s="1513"/>
      <c r="CY24" s="1513"/>
      <c r="CZ24" s="1513"/>
      <c r="DA24" s="1513"/>
      <c r="DB24" s="1513"/>
      <c r="DC24" s="1513"/>
      <c r="DD24" s="1513"/>
      <c r="DE24" s="1513"/>
      <c r="DF24" s="1513"/>
      <c r="DG24" s="1513"/>
      <c r="DH24" s="1513"/>
      <c r="DI24" s="1513"/>
      <c r="DJ24" s="1513"/>
      <c r="DK24" s="1513"/>
      <c r="DL24" s="1513"/>
      <c r="DM24" s="1513"/>
      <c r="DN24" s="1513"/>
      <c r="DO24" s="1513"/>
      <c r="DP24" s="1513"/>
      <c r="DQ24" s="1513"/>
      <c r="DR24" s="1513"/>
      <c r="DS24" s="1513"/>
      <c r="DT24" s="1513"/>
      <c r="DU24" s="1513"/>
      <c r="DV24" s="1513"/>
      <c r="DW24" s="1513"/>
      <c r="DX24" s="1513"/>
      <c r="DY24" s="1513"/>
      <c r="DZ24" s="1513"/>
      <c r="EA24" s="1513"/>
      <c r="EB24" s="1513"/>
      <c r="EC24" s="1513"/>
      <c r="ED24" s="1513"/>
      <c r="EE24" s="1513"/>
      <c r="EF24" s="1513"/>
      <c r="EG24" s="1513"/>
      <c r="EH24" s="1513"/>
      <c r="EI24" s="1513"/>
      <c r="EJ24" s="1513"/>
      <c r="EK24" s="1513"/>
      <c r="EL24" s="1513"/>
      <c r="EM24" s="1513"/>
      <c r="EN24" s="1513"/>
      <c r="EO24" s="1513"/>
      <c r="EP24" s="1513"/>
      <c r="EQ24" s="1513"/>
      <c r="ER24" s="1513"/>
      <c r="ES24" s="1513"/>
      <c r="ET24" s="1513"/>
      <c r="EU24" s="1513"/>
      <c r="EV24" s="1513"/>
      <c r="EW24" s="1513"/>
      <c r="EX24" s="1513"/>
      <c r="EY24" s="1513"/>
      <c r="EZ24" s="1513"/>
      <c r="FA24" s="1513"/>
      <c r="FB24" s="1513"/>
      <c r="FC24" s="1513"/>
      <c r="FD24" s="1513"/>
      <c r="FE24" s="1513"/>
      <c r="FF24" s="1513"/>
      <c r="FG24" s="1513"/>
      <c r="FH24" s="1513"/>
      <c r="FI24" s="1513"/>
      <c r="FJ24" s="1513"/>
      <c r="FK24" s="1513"/>
      <c r="FL24" s="1513"/>
      <c r="FM24" s="1513"/>
      <c r="FN24" s="1513"/>
      <c r="FO24" s="1513"/>
      <c r="FP24" s="1513"/>
      <c r="FQ24" s="1513"/>
      <c r="FR24" s="1513"/>
      <c r="FS24" s="1513"/>
      <c r="FT24" s="1513"/>
      <c r="FU24" s="1513"/>
      <c r="FV24" s="1513"/>
      <c r="FW24" s="1513"/>
      <c r="FX24" s="1513"/>
      <c r="FY24" s="1513"/>
      <c r="FZ24" s="1513"/>
      <c r="GA24" s="1513"/>
      <c r="GB24" s="1513"/>
      <c r="GC24" s="1513"/>
      <c r="GD24" s="1513"/>
      <c r="GE24" s="1513"/>
      <c r="GF24" s="1513"/>
      <c r="GG24" s="1513"/>
      <c r="GH24" s="1513"/>
      <c r="GI24" s="1513"/>
      <c r="GJ24" s="1513"/>
      <c r="GK24" s="1513"/>
      <c r="GL24" s="1513"/>
      <c r="GM24" s="1513"/>
      <c r="GN24" s="1513"/>
      <c r="GO24" s="1513"/>
      <c r="GP24" s="1513"/>
      <c r="GQ24" s="1513"/>
      <c r="GR24" s="1513"/>
      <c r="GS24" s="1513"/>
      <c r="GT24" s="1513"/>
      <c r="GU24" s="1513"/>
      <c r="GV24" s="1513"/>
      <c r="GW24" s="1513"/>
      <c r="GX24" s="1513"/>
      <c r="GY24" s="1513"/>
      <c r="GZ24" s="1513"/>
      <c r="HA24" s="1513"/>
      <c r="HB24" s="1513"/>
      <c r="HC24" s="1513"/>
      <c r="HD24" s="1513"/>
      <c r="HE24" s="1513"/>
      <c r="HF24" s="1513"/>
      <c r="HG24" s="1513"/>
      <c r="HH24" s="1513"/>
      <c r="HI24" s="1513"/>
      <c r="HJ24" s="1513"/>
      <c r="HK24" s="1513"/>
      <c r="HL24" s="1513"/>
      <c r="HM24" s="1513"/>
      <c r="HN24" s="1513"/>
      <c r="HO24" s="1513"/>
      <c r="HP24" s="1513"/>
      <c r="HQ24" s="1513"/>
      <c r="HR24" s="1513"/>
      <c r="HS24" s="1513"/>
      <c r="HT24" s="1513"/>
      <c r="HU24" s="1513"/>
      <c r="HV24" s="1513"/>
      <c r="HW24" s="1513"/>
      <c r="HX24" s="1513"/>
      <c r="HY24" s="1513"/>
      <c r="HZ24" s="1513"/>
      <c r="IA24" s="1513"/>
      <c r="IB24" s="1513"/>
      <c r="IC24" s="1513"/>
      <c r="ID24" s="1513"/>
    </row>
    <row r="25" spans="1:238" s="1442" customFormat="1" ht="37.5">
      <c r="A25" s="992" t="s">
        <v>69</v>
      </c>
      <c r="B25" s="1577" t="s">
        <v>218</v>
      </c>
      <c r="C25" s="998"/>
      <c r="D25" s="1547">
        <v>3</v>
      </c>
      <c r="E25" s="1547"/>
      <c r="F25" s="1415"/>
      <c r="G25" s="1588">
        <v>2</v>
      </c>
      <c r="H25" s="1466">
        <v>60</v>
      </c>
      <c r="I25" s="1571">
        <v>30</v>
      </c>
      <c r="J25" s="1571">
        <v>15</v>
      </c>
      <c r="K25" s="1572">
        <v>15</v>
      </c>
      <c r="L25" s="1572"/>
      <c r="M25" s="1573">
        <v>30</v>
      </c>
      <c r="N25" s="1466"/>
      <c r="O25" s="998"/>
      <c r="P25" s="1550"/>
      <c r="Q25" s="1580">
        <v>2</v>
      </c>
      <c r="R25" s="1550"/>
      <c r="S25" s="1550"/>
      <c r="T25" s="1514"/>
      <c r="U25" s="1441" t="s">
        <v>275</v>
      </c>
      <c r="V25" s="1441" t="s">
        <v>275</v>
      </c>
      <c r="W25" s="1441" t="s">
        <v>275</v>
      </c>
      <c r="X25" s="1441" t="s">
        <v>274</v>
      </c>
      <c r="Y25" s="1441" t="s">
        <v>275</v>
      </c>
      <c r="Z25" s="1441" t="s">
        <v>275</v>
      </c>
      <c r="AA25" s="1514"/>
      <c r="AB25" s="1514"/>
      <c r="AC25" s="1514"/>
      <c r="AD25" s="1514"/>
      <c r="AE25" s="1514"/>
      <c r="AF25" s="1514"/>
      <c r="AG25" s="1514"/>
      <c r="AH25" s="1514"/>
      <c r="AI25" s="1514"/>
      <c r="AJ25" s="1514"/>
      <c r="AK25" s="1514"/>
      <c r="AL25" s="1514"/>
      <c r="AM25" s="1513"/>
      <c r="AN25" s="1513"/>
      <c r="AO25" s="1513"/>
      <c r="AP25" s="1513"/>
      <c r="AQ25" s="1513"/>
      <c r="AR25" s="1513"/>
      <c r="AS25" s="1513"/>
      <c r="AT25" s="1513"/>
      <c r="AU25" s="1513"/>
      <c r="AV25" s="1513"/>
      <c r="AW25" s="1513"/>
      <c r="AX25" s="1513"/>
      <c r="AY25" s="1513"/>
      <c r="AZ25" s="1513"/>
      <c r="BA25" s="1513"/>
      <c r="BB25" s="1513"/>
      <c r="BC25" s="1513"/>
      <c r="BD25" s="1513"/>
      <c r="BE25" s="1513"/>
      <c r="BF25" s="1513"/>
      <c r="BG25" s="1513"/>
      <c r="BH25" s="1513"/>
      <c r="BI25" s="1513"/>
      <c r="BJ25" s="1513"/>
      <c r="BK25" s="1513"/>
      <c r="BL25" s="1513"/>
      <c r="BM25" s="1513"/>
      <c r="BN25" s="1513"/>
      <c r="BO25" s="1513"/>
      <c r="BP25" s="1513"/>
      <c r="BQ25" s="1513"/>
      <c r="BR25" s="1513"/>
      <c r="BS25" s="1513"/>
      <c r="BT25" s="1513"/>
      <c r="BU25" s="1513"/>
      <c r="BV25" s="1513"/>
      <c r="BW25" s="1513"/>
      <c r="BX25" s="1513"/>
      <c r="BY25" s="1513"/>
      <c r="BZ25" s="1513"/>
      <c r="CA25" s="1513"/>
      <c r="CB25" s="1513"/>
      <c r="CC25" s="1513"/>
      <c r="CD25" s="1513"/>
      <c r="CE25" s="1513"/>
      <c r="CF25" s="1513"/>
      <c r="CG25" s="1513"/>
      <c r="CH25" s="1513"/>
      <c r="CI25" s="1513"/>
      <c r="CJ25" s="1513"/>
      <c r="CK25" s="1513"/>
      <c r="CL25" s="1513"/>
      <c r="CM25" s="1513"/>
      <c r="CN25" s="1513"/>
      <c r="CO25" s="1513"/>
      <c r="CP25" s="1513"/>
      <c r="CQ25" s="1513"/>
      <c r="CR25" s="1513"/>
      <c r="CS25" s="1513"/>
      <c r="CT25" s="1513"/>
      <c r="CU25" s="1513"/>
      <c r="CV25" s="1513"/>
      <c r="CW25" s="1513"/>
      <c r="CX25" s="1513"/>
      <c r="CY25" s="1513"/>
      <c r="CZ25" s="1513"/>
      <c r="DA25" s="1513"/>
      <c r="DB25" s="1513"/>
      <c r="DC25" s="1513"/>
      <c r="DD25" s="1513"/>
      <c r="DE25" s="1513"/>
      <c r="DF25" s="1513"/>
      <c r="DG25" s="1513"/>
      <c r="DH25" s="1513"/>
      <c r="DI25" s="1513"/>
      <c r="DJ25" s="1513"/>
      <c r="DK25" s="1513"/>
      <c r="DL25" s="1513"/>
      <c r="DM25" s="1513"/>
      <c r="DN25" s="1513"/>
      <c r="DO25" s="1513"/>
      <c r="DP25" s="1513"/>
      <c r="DQ25" s="1513"/>
      <c r="DR25" s="1513"/>
      <c r="DS25" s="1513"/>
      <c r="DT25" s="1513"/>
      <c r="DU25" s="1513"/>
      <c r="DV25" s="1513"/>
      <c r="DW25" s="1513"/>
      <c r="DX25" s="1513"/>
      <c r="DY25" s="1513"/>
      <c r="DZ25" s="1513"/>
      <c r="EA25" s="1513"/>
      <c r="EB25" s="1513"/>
      <c r="EC25" s="1513"/>
      <c r="ED25" s="1513"/>
      <c r="EE25" s="1513"/>
      <c r="EF25" s="1513"/>
      <c r="EG25" s="1513"/>
      <c r="EH25" s="1513"/>
      <c r="EI25" s="1513"/>
      <c r="EJ25" s="1513"/>
      <c r="EK25" s="1513"/>
      <c r="EL25" s="1513"/>
      <c r="EM25" s="1513"/>
      <c r="EN25" s="1513"/>
      <c r="EO25" s="1513"/>
      <c r="EP25" s="1513"/>
      <c r="EQ25" s="1513"/>
      <c r="ER25" s="1513"/>
      <c r="ES25" s="1513"/>
      <c r="ET25" s="1513"/>
      <c r="EU25" s="1513"/>
      <c r="EV25" s="1513"/>
      <c r="EW25" s="1513"/>
      <c r="EX25" s="1513"/>
      <c r="EY25" s="1513"/>
      <c r="EZ25" s="1513"/>
      <c r="FA25" s="1513"/>
      <c r="FB25" s="1513"/>
      <c r="FC25" s="1513"/>
      <c r="FD25" s="1513"/>
      <c r="FE25" s="1513"/>
      <c r="FF25" s="1513"/>
      <c r="FG25" s="1513"/>
      <c r="FH25" s="1513"/>
      <c r="FI25" s="1513"/>
      <c r="FJ25" s="1513"/>
      <c r="FK25" s="1513"/>
      <c r="FL25" s="1513"/>
      <c r="FM25" s="1513"/>
      <c r="FN25" s="1513"/>
      <c r="FO25" s="1513"/>
      <c r="FP25" s="1513"/>
      <c r="FQ25" s="1513"/>
      <c r="FR25" s="1513"/>
      <c r="FS25" s="1513"/>
      <c r="FT25" s="1513"/>
      <c r="FU25" s="1513"/>
      <c r="FV25" s="1513"/>
      <c r="FW25" s="1513"/>
      <c r="FX25" s="1513"/>
      <c r="FY25" s="1513"/>
      <c r="FZ25" s="1513"/>
      <c r="GA25" s="1513"/>
      <c r="GB25" s="1513"/>
      <c r="GC25" s="1513"/>
      <c r="GD25" s="1513"/>
      <c r="GE25" s="1513"/>
      <c r="GF25" s="1513"/>
      <c r="GG25" s="1513"/>
      <c r="GH25" s="1513"/>
      <c r="GI25" s="1513"/>
      <c r="GJ25" s="1513"/>
      <c r="GK25" s="1513"/>
      <c r="GL25" s="1513"/>
      <c r="GM25" s="1513"/>
      <c r="GN25" s="1513"/>
      <c r="GO25" s="1513"/>
      <c r="GP25" s="1513"/>
      <c r="GQ25" s="1513"/>
      <c r="GR25" s="1513"/>
      <c r="GS25" s="1513"/>
      <c r="GT25" s="1513"/>
      <c r="GU25" s="1513"/>
      <c r="GV25" s="1513"/>
      <c r="GW25" s="1513"/>
      <c r="GX25" s="1513"/>
      <c r="GY25" s="1513"/>
      <c r="GZ25" s="1513"/>
      <c r="HA25" s="1513"/>
      <c r="HB25" s="1513"/>
      <c r="HC25" s="1513"/>
      <c r="HD25" s="1513"/>
      <c r="HE25" s="1513"/>
      <c r="HF25" s="1513"/>
      <c r="HG25" s="1513"/>
      <c r="HH25" s="1513"/>
      <c r="HI25" s="1513"/>
      <c r="HJ25" s="1513"/>
      <c r="HK25" s="1513"/>
      <c r="HL25" s="1513"/>
      <c r="HM25" s="1513"/>
      <c r="HN25" s="1513"/>
      <c r="HO25" s="1513"/>
      <c r="HP25" s="1513"/>
      <c r="HQ25" s="1513"/>
      <c r="HR25" s="1513"/>
      <c r="HS25" s="1513"/>
      <c r="HT25" s="1513"/>
      <c r="HU25" s="1513"/>
      <c r="HV25" s="1513"/>
      <c r="HW25" s="1513"/>
      <c r="HX25" s="1513"/>
      <c r="HY25" s="1513"/>
      <c r="HZ25" s="1513"/>
      <c r="IA25" s="1513"/>
      <c r="IB25" s="1513"/>
      <c r="IC25" s="1513"/>
      <c r="ID25" s="1513"/>
    </row>
    <row r="26" spans="1:44" s="1442" customFormat="1" ht="18.75">
      <c r="A26" s="1552"/>
      <c r="B26" s="1473" t="s">
        <v>61</v>
      </c>
      <c r="C26" s="1553">
        <v>4</v>
      </c>
      <c r="D26" s="1554">
        <v>3</v>
      </c>
      <c r="E26" s="1554">
        <v>1</v>
      </c>
      <c r="F26" s="1553">
        <v>1</v>
      </c>
      <c r="G26" s="1553"/>
      <c r="H26" s="1553"/>
      <c r="I26" s="1473"/>
      <c r="J26" s="1473"/>
      <c r="K26" s="1473"/>
      <c r="L26" s="1473"/>
      <c r="M26" s="1473"/>
      <c r="N26" s="1473"/>
      <c r="O26" s="1473"/>
      <c r="P26" s="1473"/>
      <c r="Q26" s="1473">
        <f>SUM(Q8:Q25)</f>
        <v>24</v>
      </c>
      <c r="R26" s="1473"/>
      <c r="S26" s="1473"/>
      <c r="T26" s="1473"/>
      <c r="U26" s="1473"/>
      <c r="V26" s="1473"/>
      <c r="W26" s="1473"/>
      <c r="X26" s="1473"/>
      <c r="Y26" s="1473"/>
      <c r="Z26" s="1473"/>
      <c r="AA26" s="1473"/>
      <c r="AB26" s="1473"/>
      <c r="AC26" s="1473"/>
      <c r="AD26" s="1473"/>
      <c r="AE26" s="1473"/>
      <c r="AF26" s="1473"/>
      <c r="AG26" s="1473"/>
      <c r="AH26" s="1473"/>
      <c r="AI26" s="1473"/>
      <c r="AJ26" s="1473"/>
      <c r="AK26" s="1473"/>
      <c r="AL26" s="1473"/>
      <c r="AM26" s="1591"/>
      <c r="AN26" s="1473"/>
      <c r="AO26" s="1473"/>
      <c r="AP26" s="1473"/>
      <c r="AQ26" s="1473"/>
      <c r="AR26" s="1473"/>
    </row>
  </sheetData>
  <sheetProtection selectLockedCells="1" selectUnlockedCells="1"/>
  <mergeCells count="25"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L2:AL7"/>
    <mergeCell ref="W3:Y4"/>
    <mergeCell ref="I4:I7"/>
    <mergeCell ref="J4:J7"/>
    <mergeCell ref="K4:K7"/>
    <mergeCell ref="L4:L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1" manualBreakCount="1">
    <brk id="26" max="3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5"/>
  <sheetViews>
    <sheetView view="pageBreakPreview" zoomScale="60" zoomScaleNormal="50" zoomScalePageLayoutView="0" workbookViewId="0" topLeftCell="A1">
      <selection activeCell="AL2" sqref="AL2:AL7"/>
    </sheetView>
  </sheetViews>
  <sheetFormatPr defaultColWidth="9.00390625" defaultRowHeight="12.75"/>
  <cols>
    <col min="1" max="1" width="13.75390625" style="25" customWidth="1"/>
    <col min="2" max="2" width="75.25390625" style="26" customWidth="1"/>
    <col min="3" max="3" width="5.875" style="27" customWidth="1"/>
    <col min="4" max="4" width="9.75390625" style="28" customWidth="1"/>
    <col min="5" max="5" width="5.25390625" style="28" customWidth="1"/>
    <col min="6" max="6" width="5.125" style="27" customWidth="1"/>
    <col min="7" max="7" width="11.00390625" style="27" hidden="1" customWidth="1"/>
    <col min="8" max="8" width="10.125" style="27" hidden="1" customWidth="1"/>
    <col min="9" max="9" width="9.00390625" style="26" customWidth="1"/>
    <col min="10" max="10" width="8.25390625" style="26" customWidth="1"/>
    <col min="11" max="12" width="7.375" style="26" customWidth="1"/>
    <col min="13" max="13" width="7.375" style="26" hidden="1" customWidth="1"/>
    <col min="14" max="14" width="7.125" style="26" hidden="1" customWidth="1"/>
    <col min="15" max="15" width="7.625" style="26" hidden="1" customWidth="1"/>
    <col min="16" max="16" width="6.625" style="26" hidden="1" customWidth="1"/>
    <col min="17" max="17" width="9.25390625" style="26" hidden="1" customWidth="1"/>
    <col min="18" max="18" width="20.875" style="26" customWidth="1"/>
    <col min="19" max="19" width="7.875" style="26" hidden="1" customWidth="1"/>
    <col min="20" max="25" width="0" style="26" hidden="1" customWidth="1"/>
    <col min="26" max="26" width="7.125" style="26" hidden="1" customWidth="1"/>
    <col min="27" max="37" width="0" style="26" hidden="1" customWidth="1"/>
    <col min="38" max="38" width="37.75390625" style="26" customWidth="1"/>
    <col min="39" max="44" width="9.125" style="1425" customWidth="1"/>
    <col min="45" max="16384" width="9.125" style="26" customWidth="1"/>
  </cols>
  <sheetData>
    <row r="1" spans="1:44" s="913" customFormat="1" ht="19.5" thickBot="1">
      <c r="A1" s="1885" t="s">
        <v>281</v>
      </c>
      <c r="B1" s="1886"/>
      <c r="C1" s="1886"/>
      <c r="D1" s="1886"/>
      <c r="E1" s="1886"/>
      <c r="F1" s="1886"/>
      <c r="G1" s="1886"/>
      <c r="H1" s="1886"/>
      <c r="I1" s="1886"/>
      <c r="J1" s="1886"/>
      <c r="K1" s="1886"/>
      <c r="L1" s="1886"/>
      <c r="M1" s="1886"/>
      <c r="N1" s="1887"/>
      <c r="O1" s="1887"/>
      <c r="P1" s="1887"/>
      <c r="Q1" s="1887"/>
      <c r="R1" s="1887"/>
      <c r="S1" s="1887"/>
      <c r="T1" s="1887"/>
      <c r="U1" s="1887"/>
      <c r="V1" s="1887"/>
      <c r="W1" s="1887"/>
      <c r="X1" s="1887"/>
      <c r="Y1" s="1888"/>
      <c r="AM1" s="1414"/>
      <c r="AN1" s="1414"/>
      <c r="AO1" s="1414"/>
      <c r="AP1" s="1414"/>
      <c r="AQ1" s="1414"/>
      <c r="AR1" s="1414"/>
    </row>
    <row r="2" spans="1:44" s="913" customFormat="1" ht="39.75" customHeight="1" thickBot="1">
      <c r="A2" s="1889" t="s">
        <v>49</v>
      </c>
      <c r="B2" s="1890" t="s">
        <v>50</v>
      </c>
      <c r="C2" s="1891" t="s">
        <v>251</v>
      </c>
      <c r="D2" s="1892"/>
      <c r="E2" s="1892"/>
      <c r="F2" s="1893"/>
      <c r="G2" s="1894" t="s">
        <v>51</v>
      </c>
      <c r="H2" s="1897" t="s">
        <v>52</v>
      </c>
      <c r="I2" s="1897"/>
      <c r="J2" s="1897"/>
      <c r="K2" s="1897"/>
      <c r="L2" s="1897"/>
      <c r="M2" s="914"/>
      <c r="N2" s="1898"/>
      <c r="O2" s="1899"/>
      <c r="P2" s="1899"/>
      <c r="Q2" s="1899"/>
      <c r="R2" s="1899"/>
      <c r="S2" s="1899"/>
      <c r="T2" s="1899"/>
      <c r="U2" s="1899"/>
      <c r="V2" s="1899"/>
      <c r="W2" s="1899"/>
      <c r="X2" s="1899"/>
      <c r="Y2" s="1900"/>
      <c r="AL2" s="1901" t="s">
        <v>276</v>
      </c>
      <c r="AM2" s="1414"/>
      <c r="AN2" s="1414"/>
      <c r="AO2" s="1414"/>
      <c r="AP2" s="1414"/>
      <c r="AQ2" s="1414"/>
      <c r="AR2" s="1414"/>
    </row>
    <row r="3" spans="1:44" s="913" customFormat="1" ht="12.75" customHeight="1" thickBot="1">
      <c r="A3" s="1889"/>
      <c r="B3" s="1890"/>
      <c r="C3" s="1872" t="s">
        <v>118</v>
      </c>
      <c r="D3" s="1872" t="s">
        <v>119</v>
      </c>
      <c r="E3" s="1873" t="s">
        <v>120</v>
      </c>
      <c r="F3" s="1874"/>
      <c r="G3" s="1895"/>
      <c r="H3" s="1883" t="s">
        <v>54</v>
      </c>
      <c r="I3" s="1884" t="s">
        <v>55</v>
      </c>
      <c r="J3" s="1884"/>
      <c r="K3" s="1884"/>
      <c r="L3" s="1884"/>
      <c r="M3" s="1878" t="s">
        <v>56</v>
      </c>
      <c r="N3" s="1879" t="s">
        <v>57</v>
      </c>
      <c r="O3" s="1879"/>
      <c r="P3" s="1879"/>
      <c r="Q3" s="1879" t="s">
        <v>58</v>
      </c>
      <c r="R3" s="1879"/>
      <c r="S3" s="1879"/>
      <c r="T3" s="1879" t="s">
        <v>59</v>
      </c>
      <c r="U3" s="1879"/>
      <c r="V3" s="1879"/>
      <c r="W3" s="1879" t="s">
        <v>60</v>
      </c>
      <c r="X3" s="1879"/>
      <c r="Y3" s="1879"/>
      <c r="AL3" s="1901"/>
      <c r="AM3" s="1414"/>
      <c r="AN3" s="1414"/>
      <c r="AO3" s="1414"/>
      <c r="AP3" s="1414"/>
      <c r="AQ3" s="1414"/>
      <c r="AR3" s="1414"/>
    </row>
    <row r="4" spans="1:44" s="913" customFormat="1" ht="32.25" customHeight="1" thickBot="1">
      <c r="A4" s="1889"/>
      <c r="B4" s="1890"/>
      <c r="C4" s="1870"/>
      <c r="D4" s="1870"/>
      <c r="E4" s="1875"/>
      <c r="F4" s="1876"/>
      <c r="G4" s="1895"/>
      <c r="H4" s="1883"/>
      <c r="I4" s="1877" t="s">
        <v>61</v>
      </c>
      <c r="J4" s="1877" t="s">
        <v>62</v>
      </c>
      <c r="K4" s="1877" t="s">
        <v>63</v>
      </c>
      <c r="L4" s="1877" t="s">
        <v>64</v>
      </c>
      <c r="M4" s="1878"/>
      <c r="N4" s="1879"/>
      <c r="O4" s="1879"/>
      <c r="P4" s="1879"/>
      <c r="Q4" s="1879"/>
      <c r="R4" s="1879"/>
      <c r="S4" s="1879"/>
      <c r="T4" s="1879"/>
      <c r="U4" s="1879"/>
      <c r="V4" s="1879"/>
      <c r="W4" s="1879"/>
      <c r="X4" s="1879"/>
      <c r="Y4" s="1879"/>
      <c r="AL4" s="1901"/>
      <c r="AM4" s="1414"/>
      <c r="AN4" s="1414"/>
      <c r="AO4" s="1414"/>
      <c r="AP4" s="1414"/>
      <c r="AQ4" s="1414"/>
      <c r="AR4" s="1414"/>
    </row>
    <row r="5" spans="1:44" s="913" customFormat="1" ht="19.5" thickBot="1">
      <c r="A5" s="1889"/>
      <c r="B5" s="1890"/>
      <c r="C5" s="1870"/>
      <c r="D5" s="1870"/>
      <c r="E5" s="1869" t="s">
        <v>121</v>
      </c>
      <c r="F5" s="1880" t="s">
        <v>122</v>
      </c>
      <c r="G5" s="1895"/>
      <c r="H5" s="1883"/>
      <c r="I5" s="1877"/>
      <c r="J5" s="1877"/>
      <c r="K5" s="1877"/>
      <c r="L5" s="1877"/>
      <c r="M5" s="1878"/>
      <c r="N5" s="915">
        <v>1</v>
      </c>
      <c r="O5" s="916" t="s">
        <v>252</v>
      </c>
      <c r="P5" s="917" t="s">
        <v>253</v>
      </c>
      <c r="Q5" s="918">
        <v>3</v>
      </c>
      <c r="R5" s="916" t="s">
        <v>254</v>
      </c>
      <c r="S5" s="917" t="s">
        <v>255</v>
      </c>
      <c r="T5" s="918">
        <v>7</v>
      </c>
      <c r="U5" s="916">
        <v>8</v>
      </c>
      <c r="V5" s="917">
        <v>9</v>
      </c>
      <c r="W5" s="918">
        <v>10</v>
      </c>
      <c r="X5" s="916">
        <v>11</v>
      </c>
      <c r="Y5" s="917">
        <v>12</v>
      </c>
      <c r="AL5" s="1901"/>
      <c r="AM5" s="1415">
        <v>1</v>
      </c>
      <c r="AN5" s="1415" t="s">
        <v>252</v>
      </c>
      <c r="AO5" s="1415" t="s">
        <v>253</v>
      </c>
      <c r="AP5" s="1415">
        <v>3</v>
      </c>
      <c r="AQ5" s="1415" t="s">
        <v>254</v>
      </c>
      <c r="AR5" s="1415" t="s">
        <v>255</v>
      </c>
    </row>
    <row r="6" spans="1:44" s="913" customFormat="1" ht="19.5" thickBot="1">
      <c r="A6" s="1889"/>
      <c r="B6" s="1890"/>
      <c r="C6" s="1870"/>
      <c r="D6" s="1870"/>
      <c r="E6" s="1870"/>
      <c r="F6" s="1881"/>
      <c r="G6" s="1895"/>
      <c r="H6" s="1883"/>
      <c r="I6" s="1877"/>
      <c r="J6" s="1877"/>
      <c r="K6" s="1877"/>
      <c r="L6" s="1877"/>
      <c r="M6" s="1878"/>
      <c r="N6" s="1879"/>
      <c r="O6" s="1879"/>
      <c r="P6" s="1879"/>
      <c r="Q6" s="1879"/>
      <c r="R6" s="1879"/>
      <c r="S6" s="1879"/>
      <c r="T6" s="1879"/>
      <c r="U6" s="1879"/>
      <c r="V6" s="1879"/>
      <c r="W6" s="1879"/>
      <c r="X6" s="1879"/>
      <c r="Y6" s="1879"/>
      <c r="AL6" s="1901"/>
      <c r="AM6" s="1414"/>
      <c r="AN6" s="1414"/>
      <c r="AO6" s="1414"/>
      <c r="AP6" s="1414"/>
      <c r="AQ6" s="1414"/>
      <c r="AR6" s="1414"/>
    </row>
    <row r="7" spans="1:44" s="913" customFormat="1" ht="18.75">
      <c r="A7" s="1889"/>
      <c r="B7" s="1890"/>
      <c r="C7" s="1871"/>
      <c r="D7" s="1871"/>
      <c r="E7" s="1871"/>
      <c r="F7" s="1882"/>
      <c r="G7" s="1896"/>
      <c r="H7" s="1883"/>
      <c r="I7" s="1877"/>
      <c r="J7" s="1877"/>
      <c r="K7" s="1877"/>
      <c r="L7" s="1877"/>
      <c r="M7" s="1878"/>
      <c r="N7" s="1596"/>
      <c r="O7" s="1597">
        <v>9</v>
      </c>
      <c r="P7" s="1598">
        <v>9</v>
      </c>
      <c r="Q7" s="1599">
        <v>15</v>
      </c>
      <c r="R7" s="1597"/>
      <c r="S7" s="1598">
        <v>8</v>
      </c>
      <c r="T7" s="1599">
        <v>15</v>
      </c>
      <c r="U7" s="1597">
        <v>9</v>
      </c>
      <c r="V7" s="1598">
        <v>9</v>
      </c>
      <c r="W7" s="1599">
        <v>15</v>
      </c>
      <c r="X7" s="1597">
        <v>9</v>
      </c>
      <c r="Y7" s="1598">
        <v>8</v>
      </c>
      <c r="AL7" s="1901"/>
      <c r="AM7" s="1413"/>
      <c r="AN7" s="1413"/>
      <c r="AO7" s="1413"/>
      <c r="AP7" s="1413"/>
      <c r="AQ7" s="1413"/>
      <c r="AR7" s="1413"/>
    </row>
    <row r="8" spans="1:238" s="1473" customFormat="1" ht="18.75">
      <c r="A8" s="992" t="s">
        <v>123</v>
      </c>
      <c r="B8" s="1562" t="s">
        <v>215</v>
      </c>
      <c r="C8" s="998" t="s">
        <v>66</v>
      </c>
      <c r="D8" s="1563"/>
      <c r="E8" s="992"/>
      <c r="F8" s="1561"/>
      <c r="G8" s="1564">
        <v>6.5</v>
      </c>
      <c r="H8" s="1466">
        <v>195</v>
      </c>
      <c r="I8" s="998"/>
      <c r="J8" s="998"/>
      <c r="K8" s="998"/>
      <c r="L8" s="998"/>
      <c r="M8" s="998"/>
      <c r="N8" s="998"/>
      <c r="O8" s="998"/>
      <c r="P8" s="998"/>
      <c r="Q8" s="1441"/>
      <c r="R8" s="1441"/>
      <c r="S8" s="1441"/>
      <c r="T8" s="1441"/>
      <c r="U8" s="1441" t="s">
        <v>274</v>
      </c>
      <c r="V8" s="1441" t="s">
        <v>274</v>
      </c>
      <c r="W8" s="1441" t="s">
        <v>274</v>
      </c>
      <c r="X8" s="1441" t="s">
        <v>274</v>
      </c>
      <c r="Y8" s="1441" t="s">
        <v>274</v>
      </c>
      <c r="Z8" s="1441" t="s">
        <v>274</v>
      </c>
      <c r="AA8" s="1441"/>
      <c r="AB8" s="1441"/>
      <c r="AC8" s="1441"/>
      <c r="AD8" s="1441"/>
      <c r="AE8" s="1441"/>
      <c r="AF8" s="1441"/>
      <c r="AG8" s="1441"/>
      <c r="AH8" s="1441"/>
      <c r="AI8" s="1441"/>
      <c r="AJ8" s="1441"/>
      <c r="AK8" s="1441"/>
      <c r="AL8" s="1441"/>
      <c r="AM8" s="1441"/>
      <c r="AN8" s="1441"/>
      <c r="AO8" s="1441"/>
      <c r="AP8" s="1441"/>
      <c r="AQ8" s="1441"/>
      <c r="AR8" s="1441"/>
      <c r="AS8" s="1441"/>
      <c r="AT8" s="1441"/>
      <c r="AU8" s="1441"/>
      <c r="AV8" s="1441"/>
      <c r="AW8" s="1441"/>
      <c r="AX8" s="1441"/>
      <c r="AY8" s="1441"/>
      <c r="AZ8" s="1441"/>
      <c r="BA8" s="1441"/>
      <c r="BB8" s="1441"/>
      <c r="BC8" s="1441"/>
      <c r="BD8" s="1441"/>
      <c r="BE8" s="1441"/>
      <c r="BF8" s="1441"/>
      <c r="BG8" s="1441"/>
      <c r="BH8" s="1441"/>
      <c r="BI8" s="1441"/>
      <c r="BJ8" s="1441"/>
      <c r="BK8" s="1441"/>
      <c r="BL8" s="1441"/>
      <c r="BM8" s="1441"/>
      <c r="BN8" s="1441"/>
      <c r="BO8" s="1441"/>
      <c r="BP8" s="1441"/>
      <c r="BQ8" s="1441"/>
      <c r="BR8" s="1441"/>
      <c r="BS8" s="1441"/>
      <c r="BT8" s="1441"/>
      <c r="BU8" s="1441"/>
      <c r="BV8" s="1441"/>
      <c r="BW8" s="1441"/>
      <c r="BX8" s="1441"/>
      <c r="BY8" s="1441"/>
      <c r="BZ8" s="1441"/>
      <c r="CA8" s="1441"/>
      <c r="CB8" s="1441"/>
      <c r="CC8" s="1441"/>
      <c r="CD8" s="1441"/>
      <c r="CE8" s="1441"/>
      <c r="CF8" s="1441"/>
      <c r="CG8" s="1441"/>
      <c r="CH8" s="1441"/>
      <c r="CI8" s="1441"/>
      <c r="CJ8" s="1441"/>
      <c r="CK8" s="1441"/>
      <c r="CL8" s="1441"/>
      <c r="CM8" s="1441"/>
      <c r="CN8" s="1441"/>
      <c r="CO8" s="1441"/>
      <c r="CP8" s="1441"/>
      <c r="CQ8" s="1441"/>
      <c r="CR8" s="1441"/>
      <c r="CS8" s="1441"/>
      <c r="CT8" s="1441"/>
      <c r="CU8" s="1441"/>
      <c r="CV8" s="1441"/>
      <c r="CW8" s="1441"/>
      <c r="CX8" s="1441"/>
      <c r="CY8" s="1441"/>
      <c r="CZ8" s="1441"/>
      <c r="DA8" s="1441"/>
      <c r="DB8" s="1441"/>
      <c r="DC8" s="1441"/>
      <c r="DD8" s="1441"/>
      <c r="DE8" s="1441"/>
      <c r="DF8" s="1441"/>
      <c r="DG8" s="1441"/>
      <c r="DH8" s="1441"/>
      <c r="DI8" s="1441"/>
      <c r="DJ8" s="1441"/>
      <c r="DK8" s="1441"/>
      <c r="DL8" s="1441"/>
      <c r="DM8" s="1441"/>
      <c r="DN8" s="1441"/>
      <c r="DO8" s="1441"/>
      <c r="DP8" s="1441"/>
      <c r="DQ8" s="1441"/>
      <c r="DR8" s="1441"/>
      <c r="DS8" s="1441"/>
      <c r="DT8" s="1441"/>
      <c r="DU8" s="1441"/>
      <c r="DV8" s="1441"/>
      <c r="DW8" s="1441"/>
      <c r="DX8" s="1441"/>
      <c r="DY8" s="1441"/>
      <c r="DZ8" s="1441"/>
      <c r="EA8" s="1441"/>
      <c r="EB8" s="1441"/>
      <c r="EC8" s="1441"/>
      <c r="ED8" s="1441"/>
      <c r="EE8" s="1441"/>
      <c r="EF8" s="1441"/>
      <c r="EG8" s="1441"/>
      <c r="EH8" s="1441"/>
      <c r="EI8" s="1441"/>
      <c r="EJ8" s="1441"/>
      <c r="EK8" s="1441"/>
      <c r="EL8" s="1441"/>
      <c r="EM8" s="1441"/>
      <c r="EN8" s="1441"/>
      <c r="EO8" s="1441"/>
      <c r="EP8" s="1441"/>
      <c r="EQ8" s="1441"/>
      <c r="ER8" s="1441"/>
      <c r="ES8" s="1441"/>
      <c r="ET8" s="1441"/>
      <c r="EU8" s="1441"/>
      <c r="EV8" s="1441"/>
      <c r="EW8" s="1441"/>
      <c r="EX8" s="1441"/>
      <c r="EY8" s="1441"/>
      <c r="EZ8" s="1441"/>
      <c r="FA8" s="1441"/>
      <c r="FB8" s="1441"/>
      <c r="FC8" s="1441"/>
      <c r="FD8" s="1441"/>
      <c r="FE8" s="1441"/>
      <c r="FF8" s="1441"/>
      <c r="FG8" s="1441"/>
      <c r="FH8" s="1441"/>
      <c r="FI8" s="1441"/>
      <c r="FJ8" s="1441"/>
      <c r="FK8" s="1441"/>
      <c r="FL8" s="1441"/>
      <c r="FM8" s="1441"/>
      <c r="FN8" s="1441"/>
      <c r="FO8" s="1441"/>
      <c r="FP8" s="1441"/>
      <c r="FQ8" s="1441"/>
      <c r="FR8" s="1441"/>
      <c r="FS8" s="1441"/>
      <c r="FT8" s="1441"/>
      <c r="FU8" s="1441"/>
      <c r="FV8" s="1441"/>
      <c r="FW8" s="1441"/>
      <c r="FX8" s="1441"/>
      <c r="FY8" s="1441"/>
      <c r="FZ8" s="1441"/>
      <c r="GA8" s="1441"/>
      <c r="GB8" s="1441"/>
      <c r="GC8" s="1441"/>
      <c r="GD8" s="1441"/>
      <c r="GE8" s="1441"/>
      <c r="GF8" s="1441"/>
      <c r="GG8" s="1441"/>
      <c r="GH8" s="1441"/>
      <c r="GI8" s="1441"/>
      <c r="GJ8" s="1441"/>
      <c r="GK8" s="1441"/>
      <c r="GL8" s="1441"/>
      <c r="GM8" s="1441"/>
      <c r="GN8" s="1441"/>
      <c r="GO8" s="1441"/>
      <c r="GP8" s="1441"/>
      <c r="GQ8" s="1441"/>
      <c r="GR8" s="1441"/>
      <c r="GS8" s="1441"/>
      <c r="GT8" s="1441"/>
      <c r="GU8" s="1441"/>
      <c r="GV8" s="1441"/>
      <c r="GW8" s="1441"/>
      <c r="GX8" s="1441"/>
      <c r="GY8" s="1441"/>
      <c r="GZ8" s="1441"/>
      <c r="HA8" s="1441"/>
      <c r="HB8" s="1441"/>
      <c r="HC8" s="1441"/>
      <c r="HD8" s="1441"/>
      <c r="HE8" s="1441"/>
      <c r="HF8" s="1441"/>
      <c r="HG8" s="1441"/>
      <c r="HH8" s="1441"/>
      <c r="HI8" s="1441"/>
      <c r="HJ8" s="1441"/>
      <c r="HK8" s="1441"/>
      <c r="HL8" s="1441"/>
      <c r="HM8" s="1441"/>
      <c r="HN8" s="1441"/>
      <c r="HO8" s="1441"/>
      <c r="HP8" s="1441"/>
      <c r="HQ8" s="1441"/>
      <c r="HR8" s="1441"/>
      <c r="HS8" s="1441"/>
      <c r="HT8" s="1441"/>
      <c r="HU8" s="1441"/>
      <c r="HV8" s="1441"/>
      <c r="HW8" s="1441"/>
      <c r="HX8" s="1441"/>
      <c r="HY8" s="1441"/>
      <c r="HZ8" s="1441"/>
      <c r="IA8" s="1441"/>
      <c r="IB8" s="1441"/>
      <c r="IC8" s="1441"/>
      <c r="ID8" s="1441"/>
    </row>
    <row r="9" spans="1:238" s="1473" customFormat="1" ht="18.75">
      <c r="A9" s="992"/>
      <c r="B9" s="1565" t="s">
        <v>72</v>
      </c>
      <c r="C9" s="998"/>
      <c r="D9" s="1563"/>
      <c r="E9" s="992"/>
      <c r="F9" s="1561"/>
      <c r="G9" s="1564"/>
      <c r="H9" s="1466"/>
      <c r="I9" s="1466"/>
      <c r="J9" s="1466"/>
      <c r="K9" s="1466"/>
      <c r="L9" s="1466"/>
      <c r="M9" s="1470"/>
      <c r="N9" s="1450" t="s">
        <v>73</v>
      </c>
      <c r="O9" s="1450" t="s">
        <v>73</v>
      </c>
      <c r="P9" s="1450" t="s">
        <v>73</v>
      </c>
      <c r="Q9" s="1450" t="s">
        <v>73</v>
      </c>
      <c r="R9" s="1450" t="s">
        <v>73</v>
      </c>
      <c r="S9" s="1441"/>
      <c r="T9" s="1441"/>
      <c r="U9" s="1441" t="s">
        <v>274</v>
      </c>
      <c r="V9" s="1441" t="s">
        <v>274</v>
      </c>
      <c r="W9" s="1441" t="s">
        <v>274</v>
      </c>
      <c r="X9" s="1441" t="s">
        <v>274</v>
      </c>
      <c r="Y9" s="1441" t="s">
        <v>274</v>
      </c>
      <c r="Z9" s="1441" t="s">
        <v>275</v>
      </c>
      <c r="AA9" s="1441"/>
      <c r="AB9" s="1441"/>
      <c r="AC9" s="1441"/>
      <c r="AD9" s="1441"/>
      <c r="AE9" s="1441"/>
      <c r="AF9" s="1441"/>
      <c r="AG9" s="1441"/>
      <c r="AH9" s="1441"/>
      <c r="AI9" s="1441"/>
      <c r="AJ9" s="1441"/>
      <c r="AK9" s="1441"/>
      <c r="AL9" s="1441"/>
      <c r="AM9" s="1441"/>
      <c r="AN9" s="1441"/>
      <c r="AO9" s="1441"/>
      <c r="AP9" s="1441"/>
      <c r="AQ9" s="1441"/>
      <c r="AR9" s="1441"/>
      <c r="AS9" s="1441"/>
      <c r="AT9" s="1441"/>
      <c r="AU9" s="1441"/>
      <c r="AV9" s="1441"/>
      <c r="AW9" s="1441"/>
      <c r="AX9" s="1441"/>
      <c r="AY9" s="1441"/>
      <c r="AZ9" s="1441"/>
      <c r="BA9" s="1441"/>
      <c r="BB9" s="1441"/>
      <c r="BC9" s="1441"/>
      <c r="BD9" s="1441"/>
      <c r="BE9" s="1441"/>
      <c r="BF9" s="1441"/>
      <c r="BG9" s="1441"/>
      <c r="BH9" s="1441"/>
      <c r="BI9" s="1441"/>
      <c r="BJ9" s="1441"/>
      <c r="BK9" s="1441"/>
      <c r="BL9" s="1441"/>
      <c r="BM9" s="1441"/>
      <c r="BN9" s="1441"/>
      <c r="BO9" s="1441"/>
      <c r="BP9" s="1441"/>
      <c r="BQ9" s="1441"/>
      <c r="BR9" s="1441"/>
      <c r="BS9" s="1441"/>
      <c r="BT9" s="1441"/>
      <c r="BU9" s="1441"/>
      <c r="BV9" s="1441"/>
      <c r="BW9" s="1441"/>
      <c r="BX9" s="1441"/>
      <c r="BY9" s="1441"/>
      <c r="BZ9" s="1441"/>
      <c r="CA9" s="1441"/>
      <c r="CB9" s="1441"/>
      <c r="CC9" s="1441"/>
      <c r="CD9" s="1441"/>
      <c r="CE9" s="1441"/>
      <c r="CF9" s="1441"/>
      <c r="CG9" s="1441"/>
      <c r="CH9" s="1441"/>
      <c r="CI9" s="1441"/>
      <c r="CJ9" s="1441"/>
      <c r="CK9" s="1441"/>
      <c r="CL9" s="1441"/>
      <c r="CM9" s="1441"/>
      <c r="CN9" s="1441"/>
      <c r="CO9" s="1441"/>
      <c r="CP9" s="1441"/>
      <c r="CQ9" s="1441"/>
      <c r="CR9" s="1441"/>
      <c r="CS9" s="1441"/>
      <c r="CT9" s="1441"/>
      <c r="CU9" s="1441"/>
      <c r="CV9" s="1441"/>
      <c r="CW9" s="1441"/>
      <c r="CX9" s="1441"/>
      <c r="CY9" s="1441"/>
      <c r="CZ9" s="1441"/>
      <c r="DA9" s="1441"/>
      <c r="DB9" s="1441"/>
      <c r="DC9" s="1441"/>
      <c r="DD9" s="1441"/>
      <c r="DE9" s="1441"/>
      <c r="DF9" s="1441"/>
      <c r="DG9" s="1441"/>
      <c r="DH9" s="1441"/>
      <c r="DI9" s="1441"/>
      <c r="DJ9" s="1441"/>
      <c r="DK9" s="1441"/>
      <c r="DL9" s="1441"/>
      <c r="DM9" s="1441"/>
      <c r="DN9" s="1441"/>
      <c r="DO9" s="1441"/>
      <c r="DP9" s="1441"/>
      <c r="DQ9" s="1441"/>
      <c r="DR9" s="1441"/>
      <c r="DS9" s="1441"/>
      <c r="DT9" s="1441"/>
      <c r="DU9" s="1441"/>
      <c r="DV9" s="1441"/>
      <c r="DW9" s="1441"/>
      <c r="DX9" s="1441"/>
      <c r="DY9" s="1441"/>
      <c r="DZ9" s="1441"/>
      <c r="EA9" s="1441"/>
      <c r="EB9" s="1441"/>
      <c r="EC9" s="1441"/>
      <c r="ED9" s="1441"/>
      <c r="EE9" s="1441"/>
      <c r="EF9" s="1441"/>
      <c r="EG9" s="1441"/>
      <c r="EH9" s="1441"/>
      <c r="EI9" s="1441"/>
      <c r="EJ9" s="1441"/>
      <c r="EK9" s="1441"/>
      <c r="EL9" s="1441"/>
      <c r="EM9" s="1441"/>
      <c r="EN9" s="1441"/>
      <c r="EO9" s="1441"/>
      <c r="EP9" s="1441"/>
      <c r="EQ9" s="1441"/>
      <c r="ER9" s="1441"/>
      <c r="ES9" s="1441"/>
      <c r="ET9" s="1441"/>
      <c r="EU9" s="1441"/>
      <c r="EV9" s="1441"/>
      <c r="EW9" s="1441"/>
      <c r="EX9" s="1441"/>
      <c r="EY9" s="1441"/>
      <c r="EZ9" s="1441"/>
      <c r="FA9" s="1441"/>
      <c r="FB9" s="1441"/>
      <c r="FC9" s="1441"/>
      <c r="FD9" s="1441"/>
      <c r="FE9" s="1441"/>
      <c r="FF9" s="1441"/>
      <c r="FG9" s="1441"/>
      <c r="FH9" s="1441"/>
      <c r="FI9" s="1441"/>
      <c r="FJ9" s="1441"/>
      <c r="FK9" s="1441"/>
      <c r="FL9" s="1441"/>
      <c r="FM9" s="1441"/>
      <c r="FN9" s="1441"/>
      <c r="FO9" s="1441"/>
      <c r="FP9" s="1441"/>
      <c r="FQ9" s="1441"/>
      <c r="FR9" s="1441"/>
      <c r="FS9" s="1441"/>
      <c r="FT9" s="1441"/>
      <c r="FU9" s="1441"/>
      <c r="FV9" s="1441"/>
      <c r="FW9" s="1441"/>
      <c r="FX9" s="1441"/>
      <c r="FY9" s="1441"/>
      <c r="FZ9" s="1441"/>
      <c r="GA9" s="1441"/>
      <c r="GB9" s="1441"/>
      <c r="GC9" s="1441"/>
      <c r="GD9" s="1441"/>
      <c r="GE9" s="1441"/>
      <c r="GF9" s="1441"/>
      <c r="GG9" s="1441"/>
      <c r="GH9" s="1441"/>
      <c r="GI9" s="1441"/>
      <c r="GJ9" s="1441"/>
      <c r="GK9" s="1441"/>
      <c r="GL9" s="1441"/>
      <c r="GM9" s="1441"/>
      <c r="GN9" s="1441"/>
      <c r="GO9" s="1441"/>
      <c r="GP9" s="1441"/>
      <c r="GQ9" s="1441"/>
      <c r="GR9" s="1441"/>
      <c r="GS9" s="1441"/>
      <c r="GT9" s="1441"/>
      <c r="GU9" s="1441"/>
      <c r="GV9" s="1441"/>
      <c r="GW9" s="1441"/>
      <c r="GX9" s="1441"/>
      <c r="GY9" s="1441"/>
      <c r="GZ9" s="1441"/>
      <c r="HA9" s="1441"/>
      <c r="HB9" s="1441"/>
      <c r="HC9" s="1441"/>
      <c r="HD9" s="1441"/>
      <c r="HE9" s="1441"/>
      <c r="HF9" s="1441"/>
      <c r="HG9" s="1441"/>
      <c r="HH9" s="1441"/>
      <c r="HI9" s="1441"/>
      <c r="HJ9" s="1441"/>
      <c r="HK9" s="1441"/>
      <c r="HL9" s="1441"/>
      <c r="HM9" s="1441"/>
      <c r="HN9" s="1441"/>
      <c r="HO9" s="1441"/>
      <c r="HP9" s="1441"/>
      <c r="HQ9" s="1441"/>
      <c r="HR9" s="1441"/>
      <c r="HS9" s="1441"/>
      <c r="HT9" s="1441"/>
      <c r="HU9" s="1441"/>
      <c r="HV9" s="1441"/>
      <c r="HW9" s="1441"/>
      <c r="HX9" s="1441"/>
      <c r="HY9" s="1441"/>
      <c r="HZ9" s="1441"/>
      <c r="IA9" s="1441"/>
      <c r="IB9" s="1441"/>
      <c r="IC9" s="1441"/>
      <c r="ID9" s="1441"/>
    </row>
    <row r="10" spans="1:238" s="1473" customFormat="1" ht="37.5">
      <c r="A10" s="992"/>
      <c r="B10" s="1474" t="s">
        <v>76</v>
      </c>
      <c r="C10" s="1475"/>
      <c r="D10" s="1475" t="s">
        <v>257</v>
      </c>
      <c r="E10" s="1475"/>
      <c r="F10" s="1475"/>
      <c r="G10" s="1475"/>
      <c r="H10" s="1475"/>
      <c r="I10" s="1475"/>
      <c r="J10" s="1475"/>
      <c r="K10" s="1475"/>
      <c r="L10" s="1475"/>
      <c r="M10" s="1475"/>
      <c r="N10" s="1475"/>
      <c r="O10" s="1475"/>
      <c r="P10" s="1475"/>
      <c r="Q10" s="1475" t="s">
        <v>233</v>
      </c>
      <c r="R10" s="1475" t="s">
        <v>233</v>
      </c>
      <c r="S10" s="1475" t="s">
        <v>233</v>
      </c>
      <c r="T10" s="1441"/>
      <c r="U10" s="1441" t="s">
        <v>275</v>
      </c>
      <c r="V10" s="1441" t="s">
        <v>275</v>
      </c>
      <c r="W10" s="1441" t="s">
        <v>275</v>
      </c>
      <c r="X10" s="1441" t="s">
        <v>274</v>
      </c>
      <c r="Y10" s="1441" t="s">
        <v>274</v>
      </c>
      <c r="Z10" s="1441" t="s">
        <v>274</v>
      </c>
      <c r="AA10" s="1441"/>
      <c r="AB10" s="1441"/>
      <c r="AC10" s="1441"/>
      <c r="AD10" s="1441"/>
      <c r="AE10" s="1441"/>
      <c r="AF10" s="1441"/>
      <c r="AG10" s="1441"/>
      <c r="AH10" s="1441"/>
      <c r="AI10" s="1441"/>
      <c r="AJ10" s="1441"/>
      <c r="AK10" s="1441"/>
      <c r="AL10" s="1441"/>
      <c r="AM10" s="1441"/>
      <c r="AN10" s="1441"/>
      <c r="AO10" s="1441"/>
      <c r="AP10" s="1441"/>
      <c r="AQ10" s="1441"/>
      <c r="AR10" s="1441"/>
      <c r="AS10" s="1441"/>
      <c r="AT10" s="1441"/>
      <c r="AU10" s="1441"/>
      <c r="AV10" s="1441"/>
      <c r="AW10" s="1441"/>
      <c r="AX10" s="1441"/>
      <c r="AY10" s="1441"/>
      <c r="AZ10" s="1441"/>
      <c r="BA10" s="1441"/>
      <c r="BB10" s="1441"/>
      <c r="BC10" s="1441"/>
      <c r="BD10" s="1441"/>
      <c r="BE10" s="1441"/>
      <c r="BF10" s="1441"/>
      <c r="BG10" s="1441"/>
      <c r="BH10" s="1441"/>
      <c r="BI10" s="1441"/>
      <c r="BJ10" s="1441"/>
      <c r="BK10" s="1441"/>
      <c r="BL10" s="1441"/>
      <c r="BM10" s="1441"/>
      <c r="BN10" s="1441"/>
      <c r="BO10" s="1441"/>
      <c r="BP10" s="1441"/>
      <c r="BQ10" s="1441"/>
      <c r="BR10" s="1441"/>
      <c r="BS10" s="1441"/>
      <c r="BT10" s="1441"/>
      <c r="BU10" s="1441"/>
      <c r="BV10" s="1441"/>
      <c r="BW10" s="1441"/>
      <c r="BX10" s="1441"/>
      <c r="BY10" s="1441"/>
      <c r="BZ10" s="1441"/>
      <c r="CA10" s="1441"/>
      <c r="CB10" s="1441"/>
      <c r="CC10" s="1441"/>
      <c r="CD10" s="1441"/>
      <c r="CE10" s="1441"/>
      <c r="CF10" s="1441"/>
      <c r="CG10" s="1441"/>
      <c r="CH10" s="1441"/>
      <c r="CI10" s="1441"/>
      <c r="CJ10" s="1441"/>
      <c r="CK10" s="1441"/>
      <c r="CL10" s="1441"/>
      <c r="CM10" s="1441"/>
      <c r="CN10" s="1441"/>
      <c r="CO10" s="1441"/>
      <c r="CP10" s="1441"/>
      <c r="CQ10" s="1441"/>
      <c r="CR10" s="1441"/>
      <c r="CS10" s="1441"/>
      <c r="CT10" s="1441"/>
      <c r="CU10" s="1441"/>
      <c r="CV10" s="1441"/>
      <c r="CW10" s="1441"/>
      <c r="CX10" s="1441"/>
      <c r="CY10" s="1441"/>
      <c r="CZ10" s="1441"/>
      <c r="DA10" s="1441"/>
      <c r="DB10" s="1441"/>
      <c r="DC10" s="1441"/>
      <c r="DD10" s="1441"/>
      <c r="DE10" s="1441"/>
      <c r="DF10" s="1441"/>
      <c r="DG10" s="1441"/>
      <c r="DH10" s="1441"/>
      <c r="DI10" s="1441"/>
      <c r="DJ10" s="1441"/>
      <c r="DK10" s="1441"/>
      <c r="DL10" s="1441"/>
      <c r="DM10" s="1441"/>
      <c r="DN10" s="1441"/>
      <c r="DO10" s="1441"/>
      <c r="DP10" s="1441"/>
      <c r="DQ10" s="1441"/>
      <c r="DR10" s="1441"/>
      <c r="DS10" s="1441"/>
      <c r="DT10" s="1441"/>
      <c r="DU10" s="1441"/>
      <c r="DV10" s="1441"/>
      <c r="DW10" s="1441"/>
      <c r="DX10" s="1441"/>
      <c r="DY10" s="1441"/>
      <c r="DZ10" s="1441"/>
      <c r="EA10" s="1441"/>
      <c r="EB10" s="1441"/>
      <c r="EC10" s="1441"/>
      <c r="ED10" s="1441"/>
      <c r="EE10" s="1441"/>
      <c r="EF10" s="1441"/>
      <c r="EG10" s="1441"/>
      <c r="EH10" s="1441"/>
      <c r="EI10" s="1441"/>
      <c r="EJ10" s="1441"/>
      <c r="EK10" s="1441"/>
      <c r="EL10" s="1441"/>
      <c r="EM10" s="1441"/>
      <c r="EN10" s="1441"/>
      <c r="EO10" s="1441"/>
      <c r="EP10" s="1441"/>
      <c r="EQ10" s="1441"/>
      <c r="ER10" s="1441"/>
      <c r="ES10" s="1441"/>
      <c r="ET10" s="1441"/>
      <c r="EU10" s="1441"/>
      <c r="EV10" s="1441"/>
      <c r="EW10" s="1441"/>
      <c r="EX10" s="1441"/>
      <c r="EY10" s="1441"/>
      <c r="EZ10" s="1441"/>
      <c r="FA10" s="1441"/>
      <c r="FB10" s="1441"/>
      <c r="FC10" s="1441"/>
      <c r="FD10" s="1441"/>
      <c r="FE10" s="1441"/>
      <c r="FF10" s="1441"/>
      <c r="FG10" s="1441"/>
      <c r="FH10" s="1441"/>
      <c r="FI10" s="1441"/>
      <c r="FJ10" s="1441"/>
      <c r="FK10" s="1441"/>
      <c r="FL10" s="1441"/>
      <c r="FM10" s="1441"/>
      <c r="FN10" s="1441"/>
      <c r="FO10" s="1441"/>
      <c r="FP10" s="1441"/>
      <c r="FQ10" s="1441"/>
      <c r="FR10" s="1441"/>
      <c r="FS10" s="1441"/>
      <c r="FT10" s="1441"/>
      <c r="FU10" s="1441"/>
      <c r="FV10" s="1441"/>
      <c r="FW10" s="1441"/>
      <c r="FX10" s="1441"/>
      <c r="FY10" s="1441"/>
      <c r="FZ10" s="1441"/>
      <c r="GA10" s="1441"/>
      <c r="GB10" s="1441"/>
      <c r="GC10" s="1441"/>
      <c r="GD10" s="1441"/>
      <c r="GE10" s="1441"/>
      <c r="GF10" s="1441"/>
      <c r="GG10" s="1441"/>
      <c r="GH10" s="1441"/>
      <c r="GI10" s="1441"/>
      <c r="GJ10" s="1441"/>
      <c r="GK10" s="1441"/>
      <c r="GL10" s="1441"/>
      <c r="GM10" s="1441"/>
      <c r="GN10" s="1441"/>
      <c r="GO10" s="1441"/>
      <c r="GP10" s="1441"/>
      <c r="GQ10" s="1441"/>
      <c r="GR10" s="1441"/>
      <c r="GS10" s="1441"/>
      <c r="GT10" s="1441"/>
      <c r="GU10" s="1441"/>
      <c r="GV10" s="1441"/>
      <c r="GW10" s="1441"/>
      <c r="GX10" s="1441"/>
      <c r="GY10" s="1441"/>
      <c r="GZ10" s="1441"/>
      <c r="HA10" s="1441"/>
      <c r="HB10" s="1441"/>
      <c r="HC10" s="1441"/>
      <c r="HD10" s="1441"/>
      <c r="HE10" s="1441"/>
      <c r="HF10" s="1441"/>
      <c r="HG10" s="1441"/>
      <c r="HH10" s="1441"/>
      <c r="HI10" s="1441"/>
      <c r="HJ10" s="1441"/>
      <c r="HK10" s="1441"/>
      <c r="HL10" s="1441"/>
      <c r="HM10" s="1441"/>
      <c r="HN10" s="1441"/>
      <c r="HO10" s="1441"/>
      <c r="HP10" s="1441"/>
      <c r="HQ10" s="1441"/>
      <c r="HR10" s="1441"/>
      <c r="HS10" s="1441"/>
      <c r="HT10" s="1441"/>
      <c r="HU10" s="1441"/>
      <c r="HV10" s="1441"/>
      <c r="HW10" s="1441"/>
      <c r="HX10" s="1441"/>
      <c r="HY10" s="1441"/>
      <c r="HZ10" s="1441"/>
      <c r="IA10" s="1441"/>
      <c r="IB10" s="1441"/>
      <c r="IC10" s="1441"/>
      <c r="ID10" s="1441"/>
    </row>
    <row r="11" spans="1:238" s="1473" customFormat="1" ht="18.75">
      <c r="A11" s="992" t="s">
        <v>188</v>
      </c>
      <c r="B11" s="1441" t="s">
        <v>171</v>
      </c>
      <c r="C11" s="998"/>
      <c r="D11" s="998"/>
      <c r="E11" s="998"/>
      <c r="F11" s="1415"/>
      <c r="G11" s="1568">
        <v>2</v>
      </c>
      <c r="H11" s="998">
        <v>60</v>
      </c>
      <c r="I11" s="1546"/>
      <c r="J11" s="1546"/>
      <c r="K11" s="1543"/>
      <c r="L11" s="1543"/>
      <c r="M11" s="1547"/>
      <c r="N11" s="998"/>
      <c r="O11" s="998"/>
      <c r="P11" s="1550"/>
      <c r="Q11" s="1550"/>
      <c r="R11" s="1550"/>
      <c r="S11" s="1550"/>
      <c r="T11" s="1441"/>
      <c r="U11" s="1441" t="s">
        <v>275</v>
      </c>
      <c r="V11" s="1441" t="s">
        <v>275</v>
      </c>
      <c r="W11" s="1441" t="s">
        <v>275</v>
      </c>
      <c r="X11" s="1441" t="s">
        <v>275</v>
      </c>
      <c r="Y11" s="1441" t="s">
        <v>274</v>
      </c>
      <c r="Z11" s="1441" t="s">
        <v>275</v>
      </c>
      <c r="AA11" s="1441"/>
      <c r="AB11" s="1441"/>
      <c r="AC11" s="1441"/>
      <c r="AD11" s="1441"/>
      <c r="AE11" s="1441"/>
      <c r="AF11" s="1441"/>
      <c r="AG11" s="1441"/>
      <c r="AH11" s="1441"/>
      <c r="AI11" s="1441"/>
      <c r="AJ11" s="1441"/>
      <c r="AK11" s="1441"/>
      <c r="AL11" s="1441"/>
      <c r="AM11" s="1441"/>
      <c r="AN11" s="1441"/>
      <c r="AO11" s="1441"/>
      <c r="AP11" s="1441"/>
      <c r="AQ11" s="1441"/>
      <c r="AR11" s="1441"/>
      <c r="AS11" s="1441"/>
      <c r="AT11" s="1441"/>
      <c r="AU11" s="1441"/>
      <c r="AV11" s="1441"/>
      <c r="AW11" s="1441"/>
      <c r="AX11" s="1441"/>
      <c r="AY11" s="1441"/>
      <c r="AZ11" s="1441"/>
      <c r="BA11" s="1441"/>
      <c r="BB11" s="1441"/>
      <c r="BC11" s="1441"/>
      <c r="BD11" s="1441"/>
      <c r="BE11" s="1441"/>
      <c r="BF11" s="1441"/>
      <c r="BG11" s="1441"/>
      <c r="BH11" s="1441"/>
      <c r="BI11" s="1441"/>
      <c r="BJ11" s="1441"/>
      <c r="BK11" s="1441"/>
      <c r="BL11" s="1441"/>
      <c r="BM11" s="1441"/>
      <c r="BN11" s="1441"/>
      <c r="BO11" s="1441"/>
      <c r="BP11" s="1441"/>
      <c r="BQ11" s="1441"/>
      <c r="BR11" s="1441"/>
      <c r="BS11" s="1441"/>
      <c r="BT11" s="1441"/>
      <c r="BU11" s="1441"/>
      <c r="BV11" s="1441"/>
      <c r="BW11" s="1441"/>
      <c r="BX11" s="1441"/>
      <c r="BY11" s="1441"/>
      <c r="BZ11" s="1441"/>
      <c r="CA11" s="1441"/>
      <c r="CB11" s="1441"/>
      <c r="CC11" s="1441"/>
      <c r="CD11" s="1441"/>
      <c r="CE11" s="1441"/>
      <c r="CF11" s="1441"/>
      <c r="CG11" s="1441"/>
      <c r="CH11" s="1441"/>
      <c r="CI11" s="1441"/>
      <c r="CJ11" s="1441"/>
      <c r="CK11" s="1441"/>
      <c r="CL11" s="1441"/>
      <c r="CM11" s="1441"/>
      <c r="CN11" s="1441"/>
      <c r="CO11" s="1441"/>
      <c r="CP11" s="1441"/>
      <c r="CQ11" s="1441"/>
      <c r="CR11" s="1441"/>
      <c r="CS11" s="1441"/>
      <c r="CT11" s="1441"/>
      <c r="CU11" s="1441"/>
      <c r="CV11" s="1441"/>
      <c r="CW11" s="1441"/>
      <c r="CX11" s="1441"/>
      <c r="CY11" s="1441"/>
      <c r="CZ11" s="1441"/>
      <c r="DA11" s="1441"/>
      <c r="DB11" s="1441"/>
      <c r="DC11" s="1441"/>
      <c r="DD11" s="1441"/>
      <c r="DE11" s="1441"/>
      <c r="DF11" s="1441"/>
      <c r="DG11" s="1441"/>
      <c r="DH11" s="1441"/>
      <c r="DI11" s="1441"/>
      <c r="DJ11" s="1441"/>
      <c r="DK11" s="1441"/>
      <c r="DL11" s="1441"/>
      <c r="DM11" s="1441"/>
      <c r="DN11" s="1441"/>
      <c r="DO11" s="1441"/>
      <c r="DP11" s="1441"/>
      <c r="DQ11" s="1441"/>
      <c r="DR11" s="1441"/>
      <c r="DS11" s="1441"/>
      <c r="DT11" s="1441"/>
      <c r="DU11" s="1441"/>
      <c r="DV11" s="1441"/>
      <c r="DW11" s="1441"/>
      <c r="DX11" s="1441"/>
      <c r="DY11" s="1441"/>
      <c r="DZ11" s="1441"/>
      <c r="EA11" s="1441"/>
      <c r="EB11" s="1441"/>
      <c r="EC11" s="1441"/>
      <c r="ED11" s="1441"/>
      <c r="EE11" s="1441"/>
      <c r="EF11" s="1441"/>
      <c r="EG11" s="1441"/>
      <c r="EH11" s="1441"/>
      <c r="EI11" s="1441"/>
      <c r="EJ11" s="1441"/>
      <c r="EK11" s="1441"/>
      <c r="EL11" s="1441"/>
      <c r="EM11" s="1441"/>
      <c r="EN11" s="1441"/>
      <c r="EO11" s="1441"/>
      <c r="EP11" s="1441"/>
      <c r="EQ11" s="1441"/>
      <c r="ER11" s="1441"/>
      <c r="ES11" s="1441"/>
      <c r="ET11" s="1441"/>
      <c r="EU11" s="1441"/>
      <c r="EV11" s="1441"/>
      <c r="EW11" s="1441"/>
      <c r="EX11" s="1441"/>
      <c r="EY11" s="1441"/>
      <c r="EZ11" s="1441"/>
      <c r="FA11" s="1441"/>
      <c r="FB11" s="1441"/>
      <c r="FC11" s="1441"/>
      <c r="FD11" s="1441"/>
      <c r="FE11" s="1441"/>
      <c r="FF11" s="1441"/>
      <c r="FG11" s="1441"/>
      <c r="FH11" s="1441"/>
      <c r="FI11" s="1441"/>
      <c r="FJ11" s="1441"/>
      <c r="FK11" s="1441"/>
      <c r="FL11" s="1441"/>
      <c r="FM11" s="1441"/>
      <c r="FN11" s="1441"/>
      <c r="FO11" s="1441"/>
      <c r="FP11" s="1441"/>
      <c r="FQ11" s="1441"/>
      <c r="FR11" s="1441"/>
      <c r="FS11" s="1441"/>
      <c r="FT11" s="1441"/>
      <c r="FU11" s="1441"/>
      <c r="FV11" s="1441"/>
      <c r="FW11" s="1441"/>
      <c r="FX11" s="1441"/>
      <c r="FY11" s="1441"/>
      <c r="FZ11" s="1441"/>
      <c r="GA11" s="1441"/>
      <c r="GB11" s="1441"/>
      <c r="GC11" s="1441"/>
      <c r="GD11" s="1441"/>
      <c r="GE11" s="1441"/>
      <c r="GF11" s="1441"/>
      <c r="GG11" s="1441"/>
      <c r="GH11" s="1441"/>
      <c r="GI11" s="1441"/>
      <c r="GJ11" s="1441"/>
      <c r="GK11" s="1441"/>
      <c r="GL11" s="1441"/>
      <c r="GM11" s="1441"/>
      <c r="GN11" s="1441"/>
      <c r="GO11" s="1441"/>
      <c r="GP11" s="1441"/>
      <c r="GQ11" s="1441"/>
      <c r="GR11" s="1441"/>
      <c r="GS11" s="1441"/>
      <c r="GT11" s="1441"/>
      <c r="GU11" s="1441"/>
      <c r="GV11" s="1441"/>
      <c r="GW11" s="1441"/>
      <c r="GX11" s="1441"/>
      <c r="GY11" s="1441"/>
      <c r="GZ11" s="1441"/>
      <c r="HA11" s="1441"/>
      <c r="HB11" s="1441"/>
      <c r="HC11" s="1441"/>
      <c r="HD11" s="1441"/>
      <c r="HE11" s="1441"/>
      <c r="HF11" s="1441"/>
      <c r="HG11" s="1441"/>
      <c r="HH11" s="1441"/>
      <c r="HI11" s="1441"/>
      <c r="HJ11" s="1441"/>
      <c r="HK11" s="1441"/>
      <c r="HL11" s="1441"/>
      <c r="HM11" s="1441"/>
      <c r="HN11" s="1441"/>
      <c r="HO11" s="1441"/>
      <c r="HP11" s="1441"/>
      <c r="HQ11" s="1441"/>
      <c r="HR11" s="1441"/>
      <c r="HS11" s="1441"/>
      <c r="HT11" s="1441"/>
      <c r="HU11" s="1441"/>
      <c r="HV11" s="1441"/>
      <c r="HW11" s="1441"/>
      <c r="HX11" s="1441"/>
      <c r="HY11" s="1441"/>
      <c r="HZ11" s="1441"/>
      <c r="IA11" s="1441"/>
      <c r="IB11" s="1441"/>
      <c r="IC11" s="1441"/>
      <c r="ID11" s="1441"/>
    </row>
    <row r="12" spans="1:238" s="1473" customFormat="1" ht="18.75">
      <c r="A12" s="992" t="s">
        <v>189</v>
      </c>
      <c r="B12" s="1574" t="s">
        <v>79</v>
      </c>
      <c r="C12" s="998" t="s">
        <v>254</v>
      </c>
      <c r="D12" s="998"/>
      <c r="E12" s="998"/>
      <c r="F12" s="1415"/>
      <c r="G12" s="1469">
        <v>1.5</v>
      </c>
      <c r="H12" s="1466">
        <v>45</v>
      </c>
      <c r="I12" s="1571">
        <v>18</v>
      </c>
      <c r="J12" s="1571">
        <v>9</v>
      </c>
      <c r="K12" s="1572">
        <v>9</v>
      </c>
      <c r="L12" s="1572"/>
      <c r="M12" s="1573">
        <v>27</v>
      </c>
      <c r="N12" s="1466"/>
      <c r="O12" s="1466"/>
      <c r="P12" s="1589"/>
      <c r="Q12" s="1589"/>
      <c r="R12" s="1576">
        <v>2</v>
      </c>
      <c r="S12" s="1589"/>
      <c r="T12" s="1441"/>
      <c r="U12" s="1441" t="s">
        <v>275</v>
      </c>
      <c r="V12" s="1441" t="s">
        <v>275</v>
      </c>
      <c r="W12" s="1441" t="s">
        <v>275</v>
      </c>
      <c r="X12" s="1441" t="s">
        <v>275</v>
      </c>
      <c r="Y12" s="1441" t="s">
        <v>274</v>
      </c>
      <c r="Z12" s="1441" t="s">
        <v>275</v>
      </c>
      <c r="AA12" s="1441"/>
      <c r="AB12" s="1441"/>
      <c r="AC12" s="1441"/>
      <c r="AD12" s="1441"/>
      <c r="AE12" s="1441"/>
      <c r="AF12" s="1441"/>
      <c r="AG12" s="1441"/>
      <c r="AH12" s="1441"/>
      <c r="AI12" s="1441"/>
      <c r="AJ12" s="1441"/>
      <c r="AK12" s="1441"/>
      <c r="AL12" s="1441"/>
      <c r="AM12" s="1441"/>
      <c r="AN12" s="1441"/>
      <c r="AO12" s="1441"/>
      <c r="AP12" s="1441"/>
      <c r="AQ12" s="1441"/>
      <c r="AR12" s="1441"/>
      <c r="AS12" s="1441"/>
      <c r="AT12" s="1441"/>
      <c r="AU12" s="1441"/>
      <c r="AV12" s="1441"/>
      <c r="AW12" s="1441"/>
      <c r="AX12" s="1441"/>
      <c r="AY12" s="1441"/>
      <c r="AZ12" s="1441"/>
      <c r="BA12" s="1441"/>
      <c r="BB12" s="1441"/>
      <c r="BC12" s="1441"/>
      <c r="BD12" s="1441"/>
      <c r="BE12" s="1441"/>
      <c r="BF12" s="1441"/>
      <c r="BG12" s="1441"/>
      <c r="BH12" s="1441"/>
      <c r="BI12" s="1441"/>
      <c r="BJ12" s="1441"/>
      <c r="BK12" s="1441"/>
      <c r="BL12" s="1441"/>
      <c r="BM12" s="1441"/>
      <c r="BN12" s="1441"/>
      <c r="BO12" s="1441"/>
      <c r="BP12" s="1441"/>
      <c r="BQ12" s="1441"/>
      <c r="BR12" s="1441"/>
      <c r="BS12" s="1441"/>
      <c r="BT12" s="1441"/>
      <c r="BU12" s="1441"/>
      <c r="BV12" s="1441"/>
      <c r="BW12" s="1441"/>
      <c r="BX12" s="1441"/>
      <c r="BY12" s="1441"/>
      <c r="BZ12" s="1441"/>
      <c r="CA12" s="1441"/>
      <c r="CB12" s="1441"/>
      <c r="CC12" s="1441"/>
      <c r="CD12" s="1441"/>
      <c r="CE12" s="1441"/>
      <c r="CF12" s="1441"/>
      <c r="CG12" s="1441"/>
      <c r="CH12" s="1441"/>
      <c r="CI12" s="1441"/>
      <c r="CJ12" s="1441"/>
      <c r="CK12" s="1441"/>
      <c r="CL12" s="1441"/>
      <c r="CM12" s="1441"/>
      <c r="CN12" s="1441"/>
      <c r="CO12" s="1441"/>
      <c r="CP12" s="1441"/>
      <c r="CQ12" s="1441"/>
      <c r="CR12" s="1441"/>
      <c r="CS12" s="1441"/>
      <c r="CT12" s="1441"/>
      <c r="CU12" s="1441"/>
      <c r="CV12" s="1441"/>
      <c r="CW12" s="1441"/>
      <c r="CX12" s="1441"/>
      <c r="CY12" s="1441"/>
      <c r="CZ12" s="1441"/>
      <c r="DA12" s="1441"/>
      <c r="DB12" s="1441"/>
      <c r="DC12" s="1441"/>
      <c r="DD12" s="1441"/>
      <c r="DE12" s="1441"/>
      <c r="DF12" s="1441"/>
      <c r="DG12" s="1441"/>
      <c r="DH12" s="1441"/>
      <c r="DI12" s="1441"/>
      <c r="DJ12" s="1441"/>
      <c r="DK12" s="1441"/>
      <c r="DL12" s="1441"/>
      <c r="DM12" s="1441"/>
      <c r="DN12" s="1441"/>
      <c r="DO12" s="1441"/>
      <c r="DP12" s="1441"/>
      <c r="DQ12" s="1441"/>
      <c r="DR12" s="1441"/>
      <c r="DS12" s="1441"/>
      <c r="DT12" s="1441"/>
      <c r="DU12" s="1441"/>
      <c r="DV12" s="1441"/>
      <c r="DW12" s="1441"/>
      <c r="DX12" s="1441"/>
      <c r="DY12" s="1441"/>
      <c r="DZ12" s="1441"/>
      <c r="EA12" s="1441"/>
      <c r="EB12" s="1441"/>
      <c r="EC12" s="1441"/>
      <c r="ED12" s="1441"/>
      <c r="EE12" s="1441"/>
      <c r="EF12" s="1441"/>
      <c r="EG12" s="1441"/>
      <c r="EH12" s="1441"/>
      <c r="EI12" s="1441"/>
      <c r="EJ12" s="1441"/>
      <c r="EK12" s="1441"/>
      <c r="EL12" s="1441"/>
      <c r="EM12" s="1441"/>
      <c r="EN12" s="1441"/>
      <c r="EO12" s="1441"/>
      <c r="EP12" s="1441"/>
      <c r="EQ12" s="1441"/>
      <c r="ER12" s="1441"/>
      <c r="ES12" s="1441"/>
      <c r="ET12" s="1441"/>
      <c r="EU12" s="1441"/>
      <c r="EV12" s="1441"/>
      <c r="EW12" s="1441"/>
      <c r="EX12" s="1441"/>
      <c r="EY12" s="1441"/>
      <c r="EZ12" s="1441"/>
      <c r="FA12" s="1441"/>
      <c r="FB12" s="1441"/>
      <c r="FC12" s="1441"/>
      <c r="FD12" s="1441"/>
      <c r="FE12" s="1441"/>
      <c r="FF12" s="1441"/>
      <c r="FG12" s="1441"/>
      <c r="FH12" s="1441"/>
      <c r="FI12" s="1441"/>
      <c r="FJ12" s="1441"/>
      <c r="FK12" s="1441"/>
      <c r="FL12" s="1441"/>
      <c r="FM12" s="1441"/>
      <c r="FN12" s="1441"/>
      <c r="FO12" s="1441"/>
      <c r="FP12" s="1441"/>
      <c r="FQ12" s="1441"/>
      <c r="FR12" s="1441"/>
      <c r="FS12" s="1441"/>
      <c r="FT12" s="1441"/>
      <c r="FU12" s="1441"/>
      <c r="FV12" s="1441"/>
      <c r="FW12" s="1441"/>
      <c r="FX12" s="1441"/>
      <c r="FY12" s="1441"/>
      <c r="FZ12" s="1441"/>
      <c r="GA12" s="1441"/>
      <c r="GB12" s="1441"/>
      <c r="GC12" s="1441"/>
      <c r="GD12" s="1441"/>
      <c r="GE12" s="1441"/>
      <c r="GF12" s="1441"/>
      <c r="GG12" s="1441"/>
      <c r="GH12" s="1441"/>
      <c r="GI12" s="1441"/>
      <c r="GJ12" s="1441"/>
      <c r="GK12" s="1441"/>
      <c r="GL12" s="1441"/>
      <c r="GM12" s="1441"/>
      <c r="GN12" s="1441"/>
      <c r="GO12" s="1441"/>
      <c r="GP12" s="1441"/>
      <c r="GQ12" s="1441"/>
      <c r="GR12" s="1441"/>
      <c r="GS12" s="1441"/>
      <c r="GT12" s="1441"/>
      <c r="GU12" s="1441"/>
      <c r="GV12" s="1441"/>
      <c r="GW12" s="1441"/>
      <c r="GX12" s="1441"/>
      <c r="GY12" s="1441"/>
      <c r="GZ12" s="1441"/>
      <c r="HA12" s="1441"/>
      <c r="HB12" s="1441"/>
      <c r="HC12" s="1441"/>
      <c r="HD12" s="1441"/>
      <c r="HE12" s="1441"/>
      <c r="HF12" s="1441"/>
      <c r="HG12" s="1441"/>
      <c r="HH12" s="1441"/>
      <c r="HI12" s="1441"/>
      <c r="HJ12" s="1441"/>
      <c r="HK12" s="1441"/>
      <c r="HL12" s="1441"/>
      <c r="HM12" s="1441"/>
      <c r="HN12" s="1441"/>
      <c r="HO12" s="1441"/>
      <c r="HP12" s="1441"/>
      <c r="HQ12" s="1441"/>
      <c r="HR12" s="1441"/>
      <c r="HS12" s="1441"/>
      <c r="HT12" s="1441"/>
      <c r="HU12" s="1441"/>
      <c r="HV12" s="1441"/>
      <c r="HW12" s="1441"/>
      <c r="HX12" s="1441"/>
      <c r="HY12" s="1441"/>
      <c r="HZ12" s="1441"/>
      <c r="IA12" s="1441"/>
      <c r="IB12" s="1441"/>
      <c r="IC12" s="1441"/>
      <c r="ID12" s="1441"/>
    </row>
    <row r="13" spans="1:238" s="1473" customFormat="1" ht="18.75">
      <c r="A13" s="992" t="s">
        <v>184</v>
      </c>
      <c r="B13" s="1542" t="s">
        <v>82</v>
      </c>
      <c r="C13" s="1544"/>
      <c r="D13" s="1544"/>
      <c r="E13" s="1544"/>
      <c r="F13" s="1578"/>
      <c r="G13" s="1545">
        <v>3.5</v>
      </c>
      <c r="H13" s="1546">
        <v>105</v>
      </c>
      <c r="I13" s="998"/>
      <c r="J13" s="1546"/>
      <c r="K13" s="1543"/>
      <c r="L13" s="1543"/>
      <c r="M13" s="1547"/>
      <c r="N13" s="1547"/>
      <c r="O13" s="1548"/>
      <c r="P13" s="1548"/>
      <c r="Q13" s="1548"/>
      <c r="R13" s="1548"/>
      <c r="S13" s="992"/>
      <c r="T13" s="1514"/>
      <c r="U13" s="1441" t="s">
        <v>275</v>
      </c>
      <c r="V13" s="1441" t="s">
        <v>275</v>
      </c>
      <c r="W13" s="1441" t="s">
        <v>275</v>
      </c>
      <c r="X13" s="1441" t="s">
        <v>275</v>
      </c>
      <c r="Y13" s="1441" t="s">
        <v>274</v>
      </c>
      <c r="Z13" s="1441" t="s">
        <v>275</v>
      </c>
      <c r="AA13" s="1514"/>
      <c r="AB13" s="1514"/>
      <c r="AC13" s="1514"/>
      <c r="AD13" s="1514"/>
      <c r="AE13" s="1514"/>
      <c r="AF13" s="1514"/>
      <c r="AG13" s="1514"/>
      <c r="AH13" s="1514"/>
      <c r="AI13" s="1514"/>
      <c r="AJ13" s="1514"/>
      <c r="AK13" s="1514"/>
      <c r="AL13" s="1514"/>
      <c r="AM13" s="1514"/>
      <c r="AN13" s="1514"/>
      <c r="AO13" s="1514"/>
      <c r="AP13" s="1514"/>
      <c r="AQ13" s="1514"/>
      <c r="AR13" s="1514"/>
      <c r="AS13" s="1514"/>
      <c r="AT13" s="1514"/>
      <c r="AU13" s="1514"/>
      <c r="AV13" s="1514"/>
      <c r="AW13" s="1514"/>
      <c r="AX13" s="1514"/>
      <c r="AY13" s="1514"/>
      <c r="AZ13" s="1514"/>
      <c r="BA13" s="1514"/>
      <c r="BB13" s="1514"/>
      <c r="BC13" s="1514"/>
      <c r="BD13" s="1514"/>
      <c r="BE13" s="1514"/>
      <c r="BF13" s="1514"/>
      <c r="BG13" s="1514"/>
      <c r="BH13" s="1514"/>
      <c r="BI13" s="1514"/>
      <c r="BJ13" s="1514"/>
      <c r="BK13" s="1514"/>
      <c r="BL13" s="1514"/>
      <c r="BM13" s="1514"/>
      <c r="BN13" s="1514"/>
      <c r="BO13" s="1514"/>
      <c r="BP13" s="1514"/>
      <c r="BQ13" s="1514"/>
      <c r="BR13" s="1514"/>
      <c r="BS13" s="1514"/>
      <c r="BT13" s="1514"/>
      <c r="BU13" s="1514"/>
      <c r="BV13" s="1514"/>
      <c r="BW13" s="1514"/>
      <c r="BX13" s="1514"/>
      <c r="BY13" s="1514"/>
      <c r="BZ13" s="1514"/>
      <c r="CA13" s="1514"/>
      <c r="CB13" s="1514"/>
      <c r="CC13" s="1514"/>
      <c r="CD13" s="1514"/>
      <c r="CE13" s="1514"/>
      <c r="CF13" s="1514"/>
      <c r="CG13" s="1514"/>
      <c r="CH13" s="1514"/>
      <c r="CI13" s="1514"/>
      <c r="CJ13" s="1514"/>
      <c r="CK13" s="1514"/>
      <c r="CL13" s="1514"/>
      <c r="CM13" s="1514"/>
      <c r="CN13" s="1514"/>
      <c r="CO13" s="1514"/>
      <c r="CP13" s="1514"/>
      <c r="CQ13" s="1514"/>
      <c r="CR13" s="1514"/>
      <c r="CS13" s="1514"/>
      <c r="CT13" s="1514"/>
      <c r="CU13" s="1514"/>
      <c r="CV13" s="1514"/>
      <c r="CW13" s="1514"/>
      <c r="CX13" s="1514"/>
      <c r="CY13" s="1514"/>
      <c r="CZ13" s="1514"/>
      <c r="DA13" s="1514"/>
      <c r="DB13" s="1514"/>
      <c r="DC13" s="1514"/>
      <c r="DD13" s="1514"/>
      <c r="DE13" s="1514"/>
      <c r="DF13" s="1514"/>
      <c r="DG13" s="1514"/>
      <c r="DH13" s="1514"/>
      <c r="DI13" s="1514"/>
      <c r="DJ13" s="1514"/>
      <c r="DK13" s="1514"/>
      <c r="DL13" s="1514"/>
      <c r="DM13" s="1514"/>
      <c r="DN13" s="1514"/>
      <c r="DO13" s="1514"/>
      <c r="DP13" s="1514"/>
      <c r="DQ13" s="1514"/>
      <c r="DR13" s="1514"/>
      <c r="DS13" s="1514"/>
      <c r="DT13" s="1514"/>
      <c r="DU13" s="1514"/>
      <c r="DV13" s="1514"/>
      <c r="DW13" s="1514"/>
      <c r="DX13" s="1514"/>
      <c r="DY13" s="1514"/>
      <c r="DZ13" s="1514"/>
      <c r="EA13" s="1514"/>
      <c r="EB13" s="1514"/>
      <c r="EC13" s="1514"/>
      <c r="ED13" s="1514"/>
      <c r="EE13" s="1514"/>
      <c r="EF13" s="1514"/>
      <c r="EG13" s="1514"/>
      <c r="EH13" s="1514"/>
      <c r="EI13" s="1514"/>
      <c r="EJ13" s="1514"/>
      <c r="EK13" s="1514"/>
      <c r="EL13" s="1514"/>
      <c r="EM13" s="1514"/>
      <c r="EN13" s="1514"/>
      <c r="EO13" s="1514"/>
      <c r="EP13" s="1514"/>
      <c r="EQ13" s="1514"/>
      <c r="ER13" s="1514"/>
      <c r="ES13" s="1514"/>
      <c r="ET13" s="1514"/>
      <c r="EU13" s="1514"/>
      <c r="EV13" s="1514"/>
      <c r="EW13" s="1514"/>
      <c r="EX13" s="1514"/>
      <c r="EY13" s="1514"/>
      <c r="EZ13" s="1514"/>
      <c r="FA13" s="1514"/>
      <c r="FB13" s="1514"/>
      <c r="FC13" s="1514"/>
      <c r="FD13" s="1514"/>
      <c r="FE13" s="1514"/>
      <c r="FF13" s="1514"/>
      <c r="FG13" s="1514"/>
      <c r="FH13" s="1514"/>
      <c r="FI13" s="1514"/>
      <c r="FJ13" s="1514"/>
      <c r="FK13" s="1514"/>
      <c r="FL13" s="1514"/>
      <c r="FM13" s="1514"/>
      <c r="FN13" s="1514"/>
      <c r="FO13" s="1514"/>
      <c r="FP13" s="1514"/>
      <c r="FQ13" s="1514"/>
      <c r="FR13" s="1514"/>
      <c r="FS13" s="1514"/>
      <c r="FT13" s="1514"/>
      <c r="FU13" s="1514"/>
      <c r="FV13" s="1514"/>
      <c r="FW13" s="1514"/>
      <c r="FX13" s="1514"/>
      <c r="FY13" s="1514"/>
      <c r="FZ13" s="1514"/>
      <c r="GA13" s="1514"/>
      <c r="GB13" s="1514"/>
      <c r="GC13" s="1514"/>
      <c r="GD13" s="1514"/>
      <c r="GE13" s="1514"/>
      <c r="GF13" s="1514"/>
      <c r="GG13" s="1514"/>
      <c r="GH13" s="1514"/>
      <c r="GI13" s="1514"/>
      <c r="GJ13" s="1514"/>
      <c r="GK13" s="1514"/>
      <c r="GL13" s="1514"/>
      <c r="GM13" s="1514"/>
      <c r="GN13" s="1514"/>
      <c r="GO13" s="1514"/>
      <c r="GP13" s="1514"/>
      <c r="GQ13" s="1514"/>
      <c r="GR13" s="1514"/>
      <c r="GS13" s="1514"/>
      <c r="GT13" s="1514"/>
      <c r="GU13" s="1514"/>
      <c r="GV13" s="1514"/>
      <c r="GW13" s="1514"/>
      <c r="GX13" s="1514"/>
      <c r="GY13" s="1514"/>
      <c r="GZ13" s="1514"/>
      <c r="HA13" s="1514"/>
      <c r="HB13" s="1514"/>
      <c r="HC13" s="1514"/>
      <c r="HD13" s="1514"/>
      <c r="HE13" s="1514"/>
      <c r="HF13" s="1514"/>
      <c r="HG13" s="1514"/>
      <c r="HH13" s="1514"/>
      <c r="HI13" s="1514"/>
      <c r="HJ13" s="1514"/>
      <c r="HK13" s="1514"/>
      <c r="HL13" s="1514"/>
      <c r="HM13" s="1514"/>
      <c r="HN13" s="1514"/>
      <c r="HO13" s="1514"/>
      <c r="HP13" s="1514"/>
      <c r="HQ13" s="1514"/>
      <c r="HR13" s="1514"/>
      <c r="HS13" s="1514"/>
      <c r="HT13" s="1514"/>
      <c r="HU13" s="1514"/>
      <c r="HV13" s="1514"/>
      <c r="HW13" s="1514"/>
      <c r="HX13" s="1514"/>
      <c r="HY13" s="1514"/>
      <c r="HZ13" s="1514"/>
      <c r="IA13" s="1514"/>
      <c r="IB13" s="1514"/>
      <c r="IC13" s="1514"/>
      <c r="ID13" s="1514"/>
    </row>
    <row r="14" spans="1:238" s="1473" customFormat="1" ht="18.75">
      <c r="A14" s="992" t="s">
        <v>185</v>
      </c>
      <c r="B14" s="1465" t="s">
        <v>79</v>
      </c>
      <c r="C14" s="1544" t="s">
        <v>254</v>
      </c>
      <c r="D14" s="1544"/>
      <c r="E14" s="1544"/>
      <c r="F14" s="1578"/>
      <c r="G14" s="1564">
        <v>2.5</v>
      </c>
      <c r="H14" s="1571">
        <v>75</v>
      </c>
      <c r="I14" s="1571">
        <v>36</v>
      </c>
      <c r="J14" s="1571">
        <v>18</v>
      </c>
      <c r="K14" s="1572">
        <v>18</v>
      </c>
      <c r="L14" s="1572"/>
      <c r="M14" s="1573">
        <v>39</v>
      </c>
      <c r="N14" s="1573"/>
      <c r="O14" s="1470"/>
      <c r="P14" s="1470"/>
      <c r="Q14" s="1470"/>
      <c r="R14" s="1548">
        <v>4</v>
      </c>
      <c r="S14" s="1581"/>
      <c r="T14" s="1514"/>
      <c r="U14" s="1441" t="s">
        <v>275</v>
      </c>
      <c r="V14" s="1441" t="s">
        <v>275</v>
      </c>
      <c r="W14" s="1441" t="s">
        <v>275</v>
      </c>
      <c r="X14" s="1441" t="s">
        <v>275</v>
      </c>
      <c r="Y14" s="1441" t="s">
        <v>274</v>
      </c>
      <c r="Z14" s="1441" t="s">
        <v>275</v>
      </c>
      <c r="AA14" s="1514"/>
      <c r="AB14" s="1514"/>
      <c r="AC14" s="1514"/>
      <c r="AD14" s="1514"/>
      <c r="AE14" s="1514"/>
      <c r="AF14" s="1514"/>
      <c r="AG14" s="1514"/>
      <c r="AH14" s="1514"/>
      <c r="AI14" s="1514"/>
      <c r="AJ14" s="1514"/>
      <c r="AK14" s="1514"/>
      <c r="AL14" s="1514"/>
      <c r="AM14" s="1514"/>
      <c r="AN14" s="1514"/>
      <c r="AO14" s="1514"/>
      <c r="AP14" s="1514"/>
      <c r="AQ14" s="1514"/>
      <c r="AR14" s="1514"/>
      <c r="AS14" s="1514"/>
      <c r="AT14" s="1514"/>
      <c r="AU14" s="1514"/>
      <c r="AV14" s="1514"/>
      <c r="AW14" s="1514"/>
      <c r="AX14" s="1514"/>
      <c r="AY14" s="1514"/>
      <c r="AZ14" s="1514"/>
      <c r="BA14" s="1514"/>
      <c r="BB14" s="1514"/>
      <c r="BC14" s="1514"/>
      <c r="BD14" s="1514"/>
      <c r="BE14" s="1514"/>
      <c r="BF14" s="1514"/>
      <c r="BG14" s="1514"/>
      <c r="BH14" s="1514"/>
      <c r="BI14" s="1514"/>
      <c r="BJ14" s="1514"/>
      <c r="BK14" s="1514"/>
      <c r="BL14" s="1514"/>
      <c r="BM14" s="1514"/>
      <c r="BN14" s="1514"/>
      <c r="BO14" s="1514"/>
      <c r="BP14" s="1514"/>
      <c r="BQ14" s="1514"/>
      <c r="BR14" s="1514"/>
      <c r="BS14" s="1514"/>
      <c r="BT14" s="1514"/>
      <c r="BU14" s="1514"/>
      <c r="BV14" s="1514"/>
      <c r="BW14" s="1514"/>
      <c r="BX14" s="1514"/>
      <c r="BY14" s="1514"/>
      <c r="BZ14" s="1514"/>
      <c r="CA14" s="1514"/>
      <c r="CB14" s="1514"/>
      <c r="CC14" s="1514"/>
      <c r="CD14" s="1514"/>
      <c r="CE14" s="1514"/>
      <c r="CF14" s="1514"/>
      <c r="CG14" s="1514"/>
      <c r="CH14" s="1514"/>
      <c r="CI14" s="1514"/>
      <c r="CJ14" s="1514"/>
      <c r="CK14" s="1514"/>
      <c r="CL14" s="1514"/>
      <c r="CM14" s="1514"/>
      <c r="CN14" s="1514"/>
      <c r="CO14" s="1514"/>
      <c r="CP14" s="1514"/>
      <c r="CQ14" s="1514"/>
      <c r="CR14" s="1514"/>
      <c r="CS14" s="1514"/>
      <c r="CT14" s="1514"/>
      <c r="CU14" s="1514"/>
      <c r="CV14" s="1514"/>
      <c r="CW14" s="1514"/>
      <c r="CX14" s="1514"/>
      <c r="CY14" s="1514"/>
      <c r="CZ14" s="1514"/>
      <c r="DA14" s="1514"/>
      <c r="DB14" s="1514"/>
      <c r="DC14" s="1514"/>
      <c r="DD14" s="1514"/>
      <c r="DE14" s="1514"/>
      <c r="DF14" s="1514"/>
      <c r="DG14" s="1514"/>
      <c r="DH14" s="1514"/>
      <c r="DI14" s="1514"/>
      <c r="DJ14" s="1514"/>
      <c r="DK14" s="1514"/>
      <c r="DL14" s="1514"/>
      <c r="DM14" s="1514"/>
      <c r="DN14" s="1514"/>
      <c r="DO14" s="1514"/>
      <c r="DP14" s="1514"/>
      <c r="DQ14" s="1514"/>
      <c r="DR14" s="1514"/>
      <c r="DS14" s="1514"/>
      <c r="DT14" s="1514"/>
      <c r="DU14" s="1514"/>
      <c r="DV14" s="1514"/>
      <c r="DW14" s="1514"/>
      <c r="DX14" s="1514"/>
      <c r="DY14" s="1514"/>
      <c r="DZ14" s="1514"/>
      <c r="EA14" s="1514"/>
      <c r="EB14" s="1514"/>
      <c r="EC14" s="1514"/>
      <c r="ED14" s="1514"/>
      <c r="EE14" s="1514"/>
      <c r="EF14" s="1514"/>
      <c r="EG14" s="1514"/>
      <c r="EH14" s="1514"/>
      <c r="EI14" s="1514"/>
      <c r="EJ14" s="1514"/>
      <c r="EK14" s="1514"/>
      <c r="EL14" s="1514"/>
      <c r="EM14" s="1514"/>
      <c r="EN14" s="1514"/>
      <c r="EO14" s="1514"/>
      <c r="EP14" s="1514"/>
      <c r="EQ14" s="1514"/>
      <c r="ER14" s="1514"/>
      <c r="ES14" s="1514"/>
      <c r="ET14" s="1514"/>
      <c r="EU14" s="1514"/>
      <c r="EV14" s="1514"/>
      <c r="EW14" s="1514"/>
      <c r="EX14" s="1514"/>
      <c r="EY14" s="1514"/>
      <c r="EZ14" s="1514"/>
      <c r="FA14" s="1514"/>
      <c r="FB14" s="1514"/>
      <c r="FC14" s="1514"/>
      <c r="FD14" s="1514"/>
      <c r="FE14" s="1514"/>
      <c r="FF14" s="1514"/>
      <c r="FG14" s="1514"/>
      <c r="FH14" s="1514"/>
      <c r="FI14" s="1514"/>
      <c r="FJ14" s="1514"/>
      <c r="FK14" s="1514"/>
      <c r="FL14" s="1514"/>
      <c r="FM14" s="1514"/>
      <c r="FN14" s="1514"/>
      <c r="FO14" s="1514"/>
      <c r="FP14" s="1514"/>
      <c r="FQ14" s="1514"/>
      <c r="FR14" s="1514"/>
      <c r="FS14" s="1514"/>
      <c r="FT14" s="1514"/>
      <c r="FU14" s="1514"/>
      <c r="FV14" s="1514"/>
      <c r="FW14" s="1514"/>
      <c r="FX14" s="1514"/>
      <c r="FY14" s="1514"/>
      <c r="FZ14" s="1514"/>
      <c r="GA14" s="1514"/>
      <c r="GB14" s="1514"/>
      <c r="GC14" s="1514"/>
      <c r="GD14" s="1514"/>
      <c r="GE14" s="1514"/>
      <c r="GF14" s="1514"/>
      <c r="GG14" s="1514"/>
      <c r="GH14" s="1514"/>
      <c r="GI14" s="1514"/>
      <c r="GJ14" s="1514"/>
      <c r="GK14" s="1514"/>
      <c r="GL14" s="1514"/>
      <c r="GM14" s="1514"/>
      <c r="GN14" s="1514"/>
      <c r="GO14" s="1514"/>
      <c r="GP14" s="1514"/>
      <c r="GQ14" s="1514"/>
      <c r="GR14" s="1514"/>
      <c r="GS14" s="1514"/>
      <c r="GT14" s="1514"/>
      <c r="GU14" s="1514"/>
      <c r="GV14" s="1514"/>
      <c r="GW14" s="1514"/>
      <c r="GX14" s="1514"/>
      <c r="GY14" s="1514"/>
      <c r="GZ14" s="1514"/>
      <c r="HA14" s="1514"/>
      <c r="HB14" s="1514"/>
      <c r="HC14" s="1514"/>
      <c r="HD14" s="1514"/>
      <c r="HE14" s="1514"/>
      <c r="HF14" s="1514"/>
      <c r="HG14" s="1514"/>
      <c r="HH14" s="1514"/>
      <c r="HI14" s="1514"/>
      <c r="HJ14" s="1514"/>
      <c r="HK14" s="1514"/>
      <c r="HL14" s="1514"/>
      <c r="HM14" s="1514"/>
      <c r="HN14" s="1514"/>
      <c r="HO14" s="1514"/>
      <c r="HP14" s="1514"/>
      <c r="HQ14" s="1514"/>
      <c r="HR14" s="1514"/>
      <c r="HS14" s="1514"/>
      <c r="HT14" s="1514"/>
      <c r="HU14" s="1514"/>
      <c r="HV14" s="1514"/>
      <c r="HW14" s="1514"/>
      <c r="HX14" s="1514"/>
      <c r="HY14" s="1514"/>
      <c r="HZ14" s="1514"/>
      <c r="IA14" s="1514"/>
      <c r="IB14" s="1514"/>
      <c r="IC14" s="1514"/>
      <c r="ID14" s="1514"/>
    </row>
    <row r="15" spans="1:238" s="1473" customFormat="1" ht="18.75">
      <c r="A15" s="992" t="s">
        <v>199</v>
      </c>
      <c r="B15" s="1577" t="s">
        <v>103</v>
      </c>
      <c r="C15" s="1543"/>
      <c r="D15" s="1544"/>
      <c r="E15" s="1544"/>
      <c r="F15" s="1578" t="s">
        <v>254</v>
      </c>
      <c r="G15" s="1545">
        <v>1</v>
      </c>
      <c r="H15" s="998">
        <v>30</v>
      </c>
      <c r="I15" s="1546">
        <v>10</v>
      </c>
      <c r="J15" s="1546"/>
      <c r="K15" s="1543"/>
      <c r="L15" s="1543">
        <v>10</v>
      </c>
      <c r="M15" s="1547">
        <v>20</v>
      </c>
      <c r="N15" s="1548"/>
      <c r="O15" s="1548"/>
      <c r="P15" s="1549"/>
      <c r="Q15" s="1580"/>
      <c r="R15" s="1580">
        <v>1</v>
      </c>
      <c r="S15" s="1592"/>
      <c r="T15" s="1514"/>
      <c r="U15" s="1441" t="s">
        <v>275</v>
      </c>
      <c r="V15" s="1441" t="s">
        <v>275</v>
      </c>
      <c r="W15" s="1441" t="s">
        <v>275</v>
      </c>
      <c r="X15" s="1441" t="s">
        <v>275</v>
      </c>
      <c r="Y15" s="1441" t="s">
        <v>274</v>
      </c>
      <c r="Z15" s="1441" t="s">
        <v>275</v>
      </c>
      <c r="AA15" s="1514"/>
      <c r="AB15" s="1514"/>
      <c r="AC15" s="1514"/>
      <c r="AD15" s="1514"/>
      <c r="AE15" s="1514"/>
      <c r="AF15" s="1514"/>
      <c r="AG15" s="1514"/>
      <c r="AH15" s="1514"/>
      <c r="AI15" s="1514"/>
      <c r="AJ15" s="1514"/>
      <c r="AK15" s="1514"/>
      <c r="AL15" s="1514"/>
      <c r="AM15" s="1514"/>
      <c r="AN15" s="1514"/>
      <c r="AO15" s="1514"/>
      <c r="AP15" s="1514"/>
      <c r="AQ15" s="1514"/>
      <c r="AR15" s="1514"/>
      <c r="AS15" s="1514"/>
      <c r="AT15" s="1514"/>
      <c r="AU15" s="1514"/>
      <c r="AV15" s="1514"/>
      <c r="AW15" s="1514"/>
      <c r="AX15" s="1514"/>
      <c r="AY15" s="1514"/>
      <c r="AZ15" s="1514"/>
      <c r="BA15" s="1514"/>
      <c r="BB15" s="1514"/>
      <c r="BC15" s="1514"/>
      <c r="BD15" s="1514"/>
      <c r="BE15" s="1514"/>
      <c r="BF15" s="1514"/>
      <c r="BG15" s="1514"/>
      <c r="BH15" s="1514"/>
      <c r="BI15" s="1514"/>
      <c r="BJ15" s="1514"/>
      <c r="BK15" s="1514"/>
      <c r="BL15" s="1514"/>
      <c r="BM15" s="1514"/>
      <c r="BN15" s="1514"/>
      <c r="BO15" s="1514"/>
      <c r="BP15" s="1514"/>
      <c r="BQ15" s="1514"/>
      <c r="BR15" s="1514"/>
      <c r="BS15" s="1514"/>
      <c r="BT15" s="1514"/>
      <c r="BU15" s="1514"/>
      <c r="BV15" s="1514"/>
      <c r="BW15" s="1514"/>
      <c r="BX15" s="1514"/>
      <c r="BY15" s="1514"/>
      <c r="BZ15" s="1514"/>
      <c r="CA15" s="1514"/>
      <c r="CB15" s="1514"/>
      <c r="CC15" s="1514"/>
      <c r="CD15" s="1514"/>
      <c r="CE15" s="1514"/>
      <c r="CF15" s="1514"/>
      <c r="CG15" s="1514"/>
      <c r="CH15" s="1514"/>
      <c r="CI15" s="1514"/>
      <c r="CJ15" s="1514"/>
      <c r="CK15" s="1514"/>
      <c r="CL15" s="1514"/>
      <c r="CM15" s="1514"/>
      <c r="CN15" s="1514"/>
      <c r="CO15" s="1514"/>
      <c r="CP15" s="1514"/>
      <c r="CQ15" s="1514"/>
      <c r="CR15" s="1514"/>
      <c r="CS15" s="1514"/>
      <c r="CT15" s="1514"/>
      <c r="CU15" s="1514"/>
      <c r="CV15" s="1514"/>
      <c r="CW15" s="1514"/>
      <c r="CX15" s="1514"/>
      <c r="CY15" s="1514"/>
      <c r="CZ15" s="1514"/>
      <c r="DA15" s="1514"/>
      <c r="DB15" s="1514"/>
      <c r="DC15" s="1514"/>
      <c r="DD15" s="1514"/>
      <c r="DE15" s="1514"/>
      <c r="DF15" s="1514"/>
      <c r="DG15" s="1514"/>
      <c r="DH15" s="1514"/>
      <c r="DI15" s="1514"/>
      <c r="DJ15" s="1514"/>
      <c r="DK15" s="1514"/>
      <c r="DL15" s="1514"/>
      <c r="DM15" s="1514"/>
      <c r="DN15" s="1514"/>
      <c r="DO15" s="1514"/>
      <c r="DP15" s="1514"/>
      <c r="DQ15" s="1514"/>
      <c r="DR15" s="1514"/>
      <c r="DS15" s="1514"/>
      <c r="DT15" s="1514"/>
      <c r="DU15" s="1514"/>
      <c r="DV15" s="1514"/>
      <c r="DW15" s="1514"/>
      <c r="DX15" s="1514"/>
      <c r="DY15" s="1514"/>
      <c r="DZ15" s="1514"/>
      <c r="EA15" s="1514"/>
      <c r="EB15" s="1514"/>
      <c r="EC15" s="1514"/>
      <c r="ED15" s="1514"/>
      <c r="EE15" s="1514"/>
      <c r="EF15" s="1514"/>
      <c r="EG15" s="1514"/>
      <c r="EH15" s="1514"/>
      <c r="EI15" s="1514"/>
      <c r="EJ15" s="1514"/>
      <c r="EK15" s="1514"/>
      <c r="EL15" s="1514"/>
      <c r="EM15" s="1514"/>
      <c r="EN15" s="1514"/>
      <c r="EO15" s="1514"/>
      <c r="EP15" s="1514"/>
      <c r="EQ15" s="1514"/>
      <c r="ER15" s="1514"/>
      <c r="ES15" s="1514"/>
      <c r="ET15" s="1514"/>
      <c r="EU15" s="1514"/>
      <c r="EV15" s="1514"/>
      <c r="EW15" s="1514"/>
      <c r="EX15" s="1514"/>
      <c r="EY15" s="1514"/>
      <c r="EZ15" s="1514"/>
      <c r="FA15" s="1514"/>
      <c r="FB15" s="1514"/>
      <c r="FC15" s="1514"/>
      <c r="FD15" s="1514"/>
      <c r="FE15" s="1514"/>
      <c r="FF15" s="1514"/>
      <c r="FG15" s="1514"/>
      <c r="FH15" s="1514"/>
      <c r="FI15" s="1514"/>
      <c r="FJ15" s="1514"/>
      <c r="FK15" s="1514"/>
      <c r="FL15" s="1514"/>
      <c r="FM15" s="1514"/>
      <c r="FN15" s="1514"/>
      <c r="FO15" s="1514"/>
      <c r="FP15" s="1514"/>
      <c r="FQ15" s="1514"/>
      <c r="FR15" s="1514"/>
      <c r="FS15" s="1514"/>
      <c r="FT15" s="1514"/>
      <c r="FU15" s="1514"/>
      <c r="FV15" s="1514"/>
      <c r="FW15" s="1514"/>
      <c r="FX15" s="1514"/>
      <c r="FY15" s="1514"/>
      <c r="FZ15" s="1514"/>
      <c r="GA15" s="1514"/>
      <c r="GB15" s="1514"/>
      <c r="GC15" s="1514"/>
      <c r="GD15" s="1514"/>
      <c r="GE15" s="1514"/>
      <c r="GF15" s="1514"/>
      <c r="GG15" s="1514"/>
      <c r="GH15" s="1514"/>
      <c r="GI15" s="1514"/>
      <c r="GJ15" s="1514"/>
      <c r="GK15" s="1514"/>
      <c r="GL15" s="1514"/>
      <c r="GM15" s="1514"/>
      <c r="GN15" s="1514"/>
      <c r="GO15" s="1514"/>
      <c r="GP15" s="1514"/>
      <c r="GQ15" s="1514"/>
      <c r="GR15" s="1514"/>
      <c r="GS15" s="1514"/>
      <c r="GT15" s="1514"/>
      <c r="GU15" s="1514"/>
      <c r="GV15" s="1514"/>
      <c r="GW15" s="1514"/>
      <c r="GX15" s="1514"/>
      <c r="GY15" s="1514"/>
      <c r="GZ15" s="1514"/>
      <c r="HA15" s="1514"/>
      <c r="HB15" s="1514"/>
      <c r="HC15" s="1514"/>
      <c r="HD15" s="1514"/>
      <c r="HE15" s="1514"/>
      <c r="HF15" s="1514"/>
      <c r="HG15" s="1514"/>
      <c r="HH15" s="1514"/>
      <c r="HI15" s="1514"/>
      <c r="HJ15" s="1514"/>
      <c r="HK15" s="1514"/>
      <c r="HL15" s="1514"/>
      <c r="HM15" s="1514"/>
      <c r="HN15" s="1514"/>
      <c r="HO15" s="1514"/>
      <c r="HP15" s="1514"/>
      <c r="HQ15" s="1514"/>
      <c r="HR15" s="1514"/>
      <c r="HS15" s="1514"/>
      <c r="HT15" s="1514"/>
      <c r="HU15" s="1514"/>
      <c r="HV15" s="1514"/>
      <c r="HW15" s="1514"/>
      <c r="HX15" s="1514"/>
      <c r="HY15" s="1514"/>
      <c r="HZ15" s="1514"/>
      <c r="IA15" s="1514"/>
      <c r="IB15" s="1514"/>
      <c r="IC15" s="1514"/>
      <c r="ID15" s="1514"/>
    </row>
    <row r="16" spans="1:238" s="1473" customFormat="1" ht="18.75">
      <c r="A16" s="992" t="s">
        <v>179</v>
      </c>
      <c r="B16" s="1577" t="s">
        <v>86</v>
      </c>
      <c r="C16" s="998"/>
      <c r="D16" s="1547"/>
      <c r="E16" s="1547"/>
      <c r="F16" s="1415"/>
      <c r="G16" s="1588">
        <v>6</v>
      </c>
      <c r="H16" s="1466">
        <v>180</v>
      </c>
      <c r="I16" s="1571">
        <v>69</v>
      </c>
      <c r="J16" s="1571">
        <v>43</v>
      </c>
      <c r="K16" s="1572">
        <v>26</v>
      </c>
      <c r="L16" s="1572"/>
      <c r="M16" s="1573">
        <v>111</v>
      </c>
      <c r="N16" s="1466"/>
      <c r="O16" s="1466"/>
      <c r="P16" s="1466"/>
      <c r="Q16" s="1466"/>
      <c r="R16" s="1466"/>
      <c r="S16" s="1466"/>
      <c r="T16" s="1514"/>
      <c r="U16" s="1441" t="s">
        <v>275</v>
      </c>
      <c r="V16" s="1441" t="s">
        <v>275</v>
      </c>
      <c r="W16" s="1441" t="s">
        <v>275</v>
      </c>
      <c r="X16" s="1441" t="s">
        <v>275</v>
      </c>
      <c r="Y16" s="1441" t="s">
        <v>274</v>
      </c>
      <c r="Z16" s="1441" t="s">
        <v>274</v>
      </c>
      <c r="AA16" s="1514"/>
      <c r="AB16" s="1514"/>
      <c r="AC16" s="1514"/>
      <c r="AD16" s="1514"/>
      <c r="AE16" s="1514"/>
      <c r="AF16" s="1514"/>
      <c r="AG16" s="1514"/>
      <c r="AH16" s="1514"/>
      <c r="AI16" s="1514"/>
      <c r="AJ16" s="1514"/>
      <c r="AK16" s="1514"/>
      <c r="AL16" s="1514"/>
      <c r="AM16" s="1514"/>
      <c r="AN16" s="1514"/>
      <c r="AO16" s="1514"/>
      <c r="AP16" s="1514"/>
      <c r="AQ16" s="1514"/>
      <c r="AR16" s="1514"/>
      <c r="AS16" s="1514"/>
      <c r="AT16" s="1514"/>
      <c r="AU16" s="1514"/>
      <c r="AV16" s="1514"/>
      <c r="AW16" s="1514"/>
      <c r="AX16" s="1514"/>
      <c r="AY16" s="1514"/>
      <c r="AZ16" s="1514"/>
      <c r="BA16" s="1514"/>
      <c r="BB16" s="1514"/>
      <c r="BC16" s="1514"/>
      <c r="BD16" s="1514"/>
      <c r="BE16" s="1514"/>
      <c r="BF16" s="1514"/>
      <c r="BG16" s="1514"/>
      <c r="BH16" s="1514"/>
      <c r="BI16" s="1514"/>
      <c r="BJ16" s="1514"/>
      <c r="BK16" s="1514"/>
      <c r="BL16" s="1514"/>
      <c r="BM16" s="1514"/>
      <c r="BN16" s="1514"/>
      <c r="BO16" s="1514"/>
      <c r="BP16" s="1514"/>
      <c r="BQ16" s="1514"/>
      <c r="BR16" s="1514"/>
      <c r="BS16" s="1514"/>
      <c r="BT16" s="1514"/>
      <c r="BU16" s="1514"/>
      <c r="BV16" s="1514"/>
      <c r="BW16" s="1514"/>
      <c r="BX16" s="1514"/>
      <c r="BY16" s="1514"/>
      <c r="BZ16" s="1514"/>
      <c r="CA16" s="1514"/>
      <c r="CB16" s="1514"/>
      <c r="CC16" s="1514"/>
      <c r="CD16" s="1514"/>
      <c r="CE16" s="1514"/>
      <c r="CF16" s="1514"/>
      <c r="CG16" s="1514"/>
      <c r="CH16" s="1514"/>
      <c r="CI16" s="1514"/>
      <c r="CJ16" s="1514"/>
      <c r="CK16" s="1514"/>
      <c r="CL16" s="1514"/>
      <c r="CM16" s="1514"/>
      <c r="CN16" s="1514"/>
      <c r="CO16" s="1514"/>
      <c r="CP16" s="1514"/>
      <c r="CQ16" s="1514"/>
      <c r="CR16" s="1514"/>
      <c r="CS16" s="1514"/>
      <c r="CT16" s="1514"/>
      <c r="CU16" s="1514"/>
      <c r="CV16" s="1514"/>
      <c r="CW16" s="1514"/>
      <c r="CX16" s="1514"/>
      <c r="CY16" s="1514"/>
      <c r="CZ16" s="1514"/>
      <c r="DA16" s="1514"/>
      <c r="DB16" s="1514"/>
      <c r="DC16" s="1514"/>
      <c r="DD16" s="1514"/>
      <c r="DE16" s="1514"/>
      <c r="DF16" s="1514"/>
      <c r="DG16" s="1514"/>
      <c r="DH16" s="1514"/>
      <c r="DI16" s="1514"/>
      <c r="DJ16" s="1514"/>
      <c r="DK16" s="1514"/>
      <c r="DL16" s="1514"/>
      <c r="DM16" s="1514"/>
      <c r="DN16" s="1514"/>
      <c r="DO16" s="1514"/>
      <c r="DP16" s="1514"/>
      <c r="DQ16" s="1514"/>
      <c r="DR16" s="1514"/>
      <c r="DS16" s="1514"/>
      <c r="DT16" s="1514"/>
      <c r="DU16" s="1514"/>
      <c r="DV16" s="1514"/>
      <c r="DW16" s="1514"/>
      <c r="DX16" s="1514"/>
      <c r="DY16" s="1514"/>
      <c r="DZ16" s="1514"/>
      <c r="EA16" s="1514"/>
      <c r="EB16" s="1514"/>
      <c r="EC16" s="1514"/>
      <c r="ED16" s="1514"/>
      <c r="EE16" s="1514"/>
      <c r="EF16" s="1514"/>
      <c r="EG16" s="1514"/>
      <c r="EH16" s="1514"/>
      <c r="EI16" s="1514"/>
      <c r="EJ16" s="1514"/>
      <c r="EK16" s="1514"/>
      <c r="EL16" s="1514"/>
      <c r="EM16" s="1514"/>
      <c r="EN16" s="1514"/>
      <c r="EO16" s="1514"/>
      <c r="EP16" s="1514"/>
      <c r="EQ16" s="1514"/>
      <c r="ER16" s="1514"/>
      <c r="ES16" s="1514"/>
      <c r="ET16" s="1514"/>
      <c r="EU16" s="1514"/>
      <c r="EV16" s="1514"/>
      <c r="EW16" s="1514"/>
      <c r="EX16" s="1514"/>
      <c r="EY16" s="1514"/>
      <c r="EZ16" s="1514"/>
      <c r="FA16" s="1514"/>
      <c r="FB16" s="1514"/>
      <c r="FC16" s="1514"/>
      <c r="FD16" s="1514"/>
      <c r="FE16" s="1514"/>
      <c r="FF16" s="1514"/>
      <c r="FG16" s="1514"/>
      <c r="FH16" s="1514"/>
      <c r="FI16" s="1514"/>
      <c r="FJ16" s="1514"/>
      <c r="FK16" s="1514"/>
      <c r="FL16" s="1514"/>
      <c r="FM16" s="1514"/>
      <c r="FN16" s="1514"/>
      <c r="FO16" s="1514"/>
      <c r="FP16" s="1514"/>
      <c r="FQ16" s="1514"/>
      <c r="FR16" s="1514"/>
      <c r="FS16" s="1514"/>
      <c r="FT16" s="1514"/>
      <c r="FU16" s="1514"/>
      <c r="FV16" s="1514"/>
      <c r="FW16" s="1514"/>
      <c r="FX16" s="1514"/>
      <c r="FY16" s="1514"/>
      <c r="FZ16" s="1514"/>
      <c r="GA16" s="1514"/>
      <c r="GB16" s="1514"/>
      <c r="GC16" s="1514"/>
      <c r="GD16" s="1514"/>
      <c r="GE16" s="1514"/>
      <c r="GF16" s="1514"/>
      <c r="GG16" s="1514"/>
      <c r="GH16" s="1514"/>
      <c r="GI16" s="1514"/>
      <c r="GJ16" s="1514"/>
      <c r="GK16" s="1514"/>
      <c r="GL16" s="1514"/>
      <c r="GM16" s="1514"/>
      <c r="GN16" s="1514"/>
      <c r="GO16" s="1514"/>
      <c r="GP16" s="1514"/>
      <c r="GQ16" s="1514"/>
      <c r="GR16" s="1514"/>
      <c r="GS16" s="1514"/>
      <c r="GT16" s="1514"/>
      <c r="GU16" s="1514"/>
      <c r="GV16" s="1514"/>
      <c r="GW16" s="1514"/>
      <c r="GX16" s="1514"/>
      <c r="GY16" s="1514"/>
      <c r="GZ16" s="1514"/>
      <c r="HA16" s="1514"/>
      <c r="HB16" s="1514"/>
      <c r="HC16" s="1514"/>
      <c r="HD16" s="1514"/>
      <c r="HE16" s="1514"/>
      <c r="HF16" s="1514"/>
      <c r="HG16" s="1514"/>
      <c r="HH16" s="1514"/>
      <c r="HI16" s="1514"/>
      <c r="HJ16" s="1514"/>
      <c r="HK16" s="1514"/>
      <c r="HL16" s="1514"/>
      <c r="HM16" s="1514"/>
      <c r="HN16" s="1514"/>
      <c r="HO16" s="1514"/>
      <c r="HP16" s="1514"/>
      <c r="HQ16" s="1514"/>
      <c r="HR16" s="1514"/>
      <c r="HS16" s="1514"/>
      <c r="HT16" s="1514"/>
      <c r="HU16" s="1514"/>
      <c r="HV16" s="1514"/>
      <c r="HW16" s="1514"/>
      <c r="HX16" s="1514"/>
      <c r="HY16" s="1514"/>
      <c r="HZ16" s="1514"/>
      <c r="IA16" s="1514"/>
      <c r="IB16" s="1514"/>
      <c r="IC16" s="1514"/>
      <c r="ID16" s="1514"/>
    </row>
    <row r="17" spans="1:238" s="1473" customFormat="1" ht="18.75">
      <c r="A17" s="992" t="s">
        <v>180</v>
      </c>
      <c r="B17" s="1441" t="s">
        <v>79</v>
      </c>
      <c r="C17" s="998"/>
      <c r="D17" s="1547" t="s">
        <v>254</v>
      </c>
      <c r="E17" s="1547"/>
      <c r="F17" s="1415"/>
      <c r="G17" s="1590">
        <v>4</v>
      </c>
      <c r="H17" s="998">
        <v>120</v>
      </c>
      <c r="I17" s="1546">
        <v>45</v>
      </c>
      <c r="J17" s="1546">
        <v>27</v>
      </c>
      <c r="K17" s="1543">
        <v>18</v>
      </c>
      <c r="L17" s="1543"/>
      <c r="M17" s="1547">
        <v>75</v>
      </c>
      <c r="N17" s="998"/>
      <c r="O17" s="998"/>
      <c r="P17" s="998"/>
      <c r="Q17" s="998"/>
      <c r="R17" s="998">
        <v>5</v>
      </c>
      <c r="S17" s="998"/>
      <c r="T17" s="1514"/>
      <c r="U17" s="1441" t="s">
        <v>275</v>
      </c>
      <c r="V17" s="1441" t="s">
        <v>275</v>
      </c>
      <c r="W17" s="1441" t="s">
        <v>275</v>
      </c>
      <c r="X17" s="1441" t="s">
        <v>275</v>
      </c>
      <c r="Y17" s="1441" t="s">
        <v>274</v>
      </c>
      <c r="Z17" s="1441" t="s">
        <v>275</v>
      </c>
      <c r="AA17" s="1514"/>
      <c r="AB17" s="1514"/>
      <c r="AC17" s="1514"/>
      <c r="AD17" s="1514"/>
      <c r="AE17" s="1514"/>
      <c r="AF17" s="1514"/>
      <c r="AG17" s="1514"/>
      <c r="AH17" s="1514"/>
      <c r="AI17" s="1514"/>
      <c r="AJ17" s="1514"/>
      <c r="AK17" s="1514"/>
      <c r="AL17" s="1514"/>
      <c r="AM17" s="1514"/>
      <c r="AN17" s="1514"/>
      <c r="AO17" s="1514"/>
      <c r="AP17" s="1514"/>
      <c r="AQ17" s="1514"/>
      <c r="AR17" s="1514"/>
      <c r="AS17" s="1514"/>
      <c r="AT17" s="1514"/>
      <c r="AU17" s="1514"/>
      <c r="AV17" s="1514"/>
      <c r="AW17" s="1514"/>
      <c r="AX17" s="1514"/>
      <c r="AY17" s="1514"/>
      <c r="AZ17" s="1514"/>
      <c r="BA17" s="1514"/>
      <c r="BB17" s="1514"/>
      <c r="BC17" s="1514"/>
      <c r="BD17" s="1514"/>
      <c r="BE17" s="1514"/>
      <c r="BF17" s="1514"/>
      <c r="BG17" s="1514"/>
      <c r="BH17" s="1514"/>
      <c r="BI17" s="1514"/>
      <c r="BJ17" s="1514"/>
      <c r="BK17" s="1514"/>
      <c r="BL17" s="1514"/>
      <c r="BM17" s="1514"/>
      <c r="BN17" s="1514"/>
      <c r="BO17" s="1514"/>
      <c r="BP17" s="1514"/>
      <c r="BQ17" s="1514"/>
      <c r="BR17" s="1514"/>
      <c r="BS17" s="1514"/>
      <c r="BT17" s="1514"/>
      <c r="BU17" s="1514"/>
      <c r="BV17" s="1514"/>
      <c r="BW17" s="1514"/>
      <c r="BX17" s="1514"/>
      <c r="BY17" s="1514"/>
      <c r="BZ17" s="1514"/>
      <c r="CA17" s="1514"/>
      <c r="CB17" s="1514"/>
      <c r="CC17" s="1514"/>
      <c r="CD17" s="1514"/>
      <c r="CE17" s="1514"/>
      <c r="CF17" s="1514"/>
      <c r="CG17" s="1514"/>
      <c r="CH17" s="1514"/>
      <c r="CI17" s="1514"/>
      <c r="CJ17" s="1514"/>
      <c r="CK17" s="1514"/>
      <c r="CL17" s="1514"/>
      <c r="CM17" s="1514"/>
      <c r="CN17" s="1514"/>
      <c r="CO17" s="1514"/>
      <c r="CP17" s="1514"/>
      <c r="CQ17" s="1514"/>
      <c r="CR17" s="1514"/>
      <c r="CS17" s="1514"/>
      <c r="CT17" s="1514"/>
      <c r="CU17" s="1514"/>
      <c r="CV17" s="1514"/>
      <c r="CW17" s="1514"/>
      <c r="CX17" s="1514"/>
      <c r="CY17" s="1514"/>
      <c r="CZ17" s="1514"/>
      <c r="DA17" s="1514"/>
      <c r="DB17" s="1514"/>
      <c r="DC17" s="1514"/>
      <c r="DD17" s="1514"/>
      <c r="DE17" s="1514"/>
      <c r="DF17" s="1514"/>
      <c r="DG17" s="1514"/>
      <c r="DH17" s="1514"/>
      <c r="DI17" s="1514"/>
      <c r="DJ17" s="1514"/>
      <c r="DK17" s="1514"/>
      <c r="DL17" s="1514"/>
      <c r="DM17" s="1514"/>
      <c r="DN17" s="1514"/>
      <c r="DO17" s="1514"/>
      <c r="DP17" s="1514"/>
      <c r="DQ17" s="1514"/>
      <c r="DR17" s="1514"/>
      <c r="DS17" s="1514"/>
      <c r="DT17" s="1514"/>
      <c r="DU17" s="1514"/>
      <c r="DV17" s="1514"/>
      <c r="DW17" s="1514"/>
      <c r="DX17" s="1514"/>
      <c r="DY17" s="1514"/>
      <c r="DZ17" s="1514"/>
      <c r="EA17" s="1514"/>
      <c r="EB17" s="1514"/>
      <c r="EC17" s="1514"/>
      <c r="ED17" s="1514"/>
      <c r="EE17" s="1514"/>
      <c r="EF17" s="1514"/>
      <c r="EG17" s="1514"/>
      <c r="EH17" s="1514"/>
      <c r="EI17" s="1514"/>
      <c r="EJ17" s="1514"/>
      <c r="EK17" s="1514"/>
      <c r="EL17" s="1514"/>
      <c r="EM17" s="1514"/>
      <c r="EN17" s="1514"/>
      <c r="EO17" s="1514"/>
      <c r="EP17" s="1514"/>
      <c r="EQ17" s="1514"/>
      <c r="ER17" s="1514"/>
      <c r="ES17" s="1514"/>
      <c r="ET17" s="1514"/>
      <c r="EU17" s="1514"/>
      <c r="EV17" s="1514"/>
      <c r="EW17" s="1514"/>
      <c r="EX17" s="1514"/>
      <c r="EY17" s="1514"/>
      <c r="EZ17" s="1514"/>
      <c r="FA17" s="1514"/>
      <c r="FB17" s="1514"/>
      <c r="FC17" s="1514"/>
      <c r="FD17" s="1514"/>
      <c r="FE17" s="1514"/>
      <c r="FF17" s="1514"/>
      <c r="FG17" s="1514"/>
      <c r="FH17" s="1514"/>
      <c r="FI17" s="1514"/>
      <c r="FJ17" s="1514"/>
      <c r="FK17" s="1514"/>
      <c r="FL17" s="1514"/>
      <c r="FM17" s="1514"/>
      <c r="FN17" s="1514"/>
      <c r="FO17" s="1514"/>
      <c r="FP17" s="1514"/>
      <c r="FQ17" s="1514"/>
      <c r="FR17" s="1514"/>
      <c r="FS17" s="1514"/>
      <c r="FT17" s="1514"/>
      <c r="FU17" s="1514"/>
      <c r="FV17" s="1514"/>
      <c r="FW17" s="1514"/>
      <c r="FX17" s="1514"/>
      <c r="FY17" s="1514"/>
      <c r="FZ17" s="1514"/>
      <c r="GA17" s="1514"/>
      <c r="GB17" s="1514"/>
      <c r="GC17" s="1514"/>
      <c r="GD17" s="1514"/>
      <c r="GE17" s="1514"/>
      <c r="GF17" s="1514"/>
      <c r="GG17" s="1514"/>
      <c r="GH17" s="1514"/>
      <c r="GI17" s="1514"/>
      <c r="GJ17" s="1514"/>
      <c r="GK17" s="1514"/>
      <c r="GL17" s="1514"/>
      <c r="GM17" s="1514"/>
      <c r="GN17" s="1514"/>
      <c r="GO17" s="1514"/>
      <c r="GP17" s="1514"/>
      <c r="GQ17" s="1514"/>
      <c r="GR17" s="1514"/>
      <c r="GS17" s="1514"/>
      <c r="GT17" s="1514"/>
      <c r="GU17" s="1514"/>
      <c r="GV17" s="1514"/>
      <c r="GW17" s="1514"/>
      <c r="GX17" s="1514"/>
      <c r="GY17" s="1514"/>
      <c r="GZ17" s="1514"/>
      <c r="HA17" s="1514"/>
      <c r="HB17" s="1514"/>
      <c r="HC17" s="1514"/>
      <c r="HD17" s="1514"/>
      <c r="HE17" s="1514"/>
      <c r="HF17" s="1514"/>
      <c r="HG17" s="1514"/>
      <c r="HH17" s="1514"/>
      <c r="HI17" s="1514"/>
      <c r="HJ17" s="1514"/>
      <c r="HK17" s="1514"/>
      <c r="HL17" s="1514"/>
      <c r="HM17" s="1514"/>
      <c r="HN17" s="1514"/>
      <c r="HO17" s="1514"/>
      <c r="HP17" s="1514"/>
      <c r="HQ17" s="1514"/>
      <c r="HR17" s="1514"/>
      <c r="HS17" s="1514"/>
      <c r="HT17" s="1514"/>
      <c r="HU17" s="1514"/>
      <c r="HV17" s="1514"/>
      <c r="HW17" s="1514"/>
      <c r="HX17" s="1514"/>
      <c r="HY17" s="1514"/>
      <c r="HZ17" s="1514"/>
      <c r="IA17" s="1514"/>
      <c r="IB17" s="1514"/>
      <c r="IC17" s="1514"/>
      <c r="ID17" s="1514"/>
    </row>
    <row r="18" spans="1:238" s="1473" customFormat="1" ht="37.5">
      <c r="A18" s="992" t="s">
        <v>183</v>
      </c>
      <c r="B18" s="1577" t="s">
        <v>93</v>
      </c>
      <c r="C18" s="998"/>
      <c r="D18" s="1547"/>
      <c r="E18" s="1547"/>
      <c r="F18" s="1415"/>
      <c r="G18" s="1590">
        <v>5</v>
      </c>
      <c r="H18" s="998">
        <v>150</v>
      </c>
      <c r="I18" s="1546"/>
      <c r="J18" s="1546"/>
      <c r="K18" s="1543"/>
      <c r="L18" s="1543"/>
      <c r="M18" s="1547"/>
      <c r="N18" s="998"/>
      <c r="O18" s="1563"/>
      <c r="P18" s="1587"/>
      <c r="Q18" s="1587"/>
      <c r="R18" s="1587"/>
      <c r="S18" s="1580"/>
      <c r="T18" s="1514"/>
      <c r="U18" s="1441" t="s">
        <v>275</v>
      </c>
      <c r="V18" s="1441" t="s">
        <v>275</v>
      </c>
      <c r="W18" s="1441" t="s">
        <v>275</v>
      </c>
      <c r="X18" s="1441" t="s">
        <v>275</v>
      </c>
      <c r="Y18" s="1441" t="s">
        <v>274</v>
      </c>
      <c r="Z18" s="1441" t="s">
        <v>275</v>
      </c>
      <c r="AA18" s="1514"/>
      <c r="AB18" s="1514"/>
      <c r="AC18" s="1514"/>
      <c r="AD18" s="1514"/>
      <c r="AE18" s="1514"/>
      <c r="AF18" s="1514"/>
      <c r="AG18" s="1514"/>
      <c r="AH18" s="1514"/>
      <c r="AI18" s="1514"/>
      <c r="AJ18" s="1514"/>
      <c r="AK18" s="1514"/>
      <c r="AL18" s="1514"/>
      <c r="AM18" s="1514"/>
      <c r="AN18" s="1514"/>
      <c r="AO18" s="1514"/>
      <c r="AP18" s="1514"/>
      <c r="AQ18" s="1514"/>
      <c r="AR18" s="1514"/>
      <c r="AS18" s="1514"/>
      <c r="AT18" s="1514"/>
      <c r="AU18" s="1514"/>
      <c r="AV18" s="1514"/>
      <c r="AW18" s="1514"/>
      <c r="AX18" s="1514"/>
      <c r="AY18" s="1514"/>
      <c r="AZ18" s="1514"/>
      <c r="BA18" s="1514"/>
      <c r="BB18" s="1514"/>
      <c r="BC18" s="1514"/>
      <c r="BD18" s="1514"/>
      <c r="BE18" s="1514"/>
      <c r="BF18" s="1514"/>
      <c r="BG18" s="1514"/>
      <c r="BH18" s="1514"/>
      <c r="BI18" s="1514"/>
      <c r="BJ18" s="1514"/>
      <c r="BK18" s="1514"/>
      <c r="BL18" s="1514"/>
      <c r="BM18" s="1514"/>
      <c r="BN18" s="1514"/>
      <c r="BO18" s="1514"/>
      <c r="BP18" s="1514"/>
      <c r="BQ18" s="1514"/>
      <c r="BR18" s="1514"/>
      <c r="BS18" s="1514"/>
      <c r="BT18" s="1514"/>
      <c r="BU18" s="1514"/>
      <c r="BV18" s="1514"/>
      <c r="BW18" s="1514"/>
      <c r="BX18" s="1514"/>
      <c r="BY18" s="1514"/>
      <c r="BZ18" s="1514"/>
      <c r="CA18" s="1514"/>
      <c r="CB18" s="1514"/>
      <c r="CC18" s="1514"/>
      <c r="CD18" s="1514"/>
      <c r="CE18" s="1514"/>
      <c r="CF18" s="1514"/>
      <c r="CG18" s="1514"/>
      <c r="CH18" s="1514"/>
      <c r="CI18" s="1514"/>
      <c r="CJ18" s="1514"/>
      <c r="CK18" s="1514"/>
      <c r="CL18" s="1514"/>
      <c r="CM18" s="1514"/>
      <c r="CN18" s="1514"/>
      <c r="CO18" s="1514"/>
      <c r="CP18" s="1514"/>
      <c r="CQ18" s="1514"/>
      <c r="CR18" s="1514"/>
      <c r="CS18" s="1514"/>
      <c r="CT18" s="1514"/>
      <c r="CU18" s="1514"/>
      <c r="CV18" s="1514"/>
      <c r="CW18" s="1514"/>
      <c r="CX18" s="1514"/>
      <c r="CY18" s="1514"/>
      <c r="CZ18" s="1514"/>
      <c r="DA18" s="1514"/>
      <c r="DB18" s="1514"/>
      <c r="DC18" s="1514"/>
      <c r="DD18" s="1514"/>
      <c r="DE18" s="1514"/>
      <c r="DF18" s="1514"/>
      <c r="DG18" s="1514"/>
      <c r="DH18" s="1514"/>
      <c r="DI18" s="1514"/>
      <c r="DJ18" s="1514"/>
      <c r="DK18" s="1514"/>
      <c r="DL18" s="1514"/>
      <c r="DM18" s="1514"/>
      <c r="DN18" s="1514"/>
      <c r="DO18" s="1514"/>
      <c r="DP18" s="1514"/>
      <c r="DQ18" s="1514"/>
      <c r="DR18" s="1514"/>
      <c r="DS18" s="1514"/>
      <c r="DT18" s="1514"/>
      <c r="DU18" s="1514"/>
      <c r="DV18" s="1514"/>
      <c r="DW18" s="1514"/>
      <c r="DX18" s="1514"/>
      <c r="DY18" s="1514"/>
      <c r="DZ18" s="1514"/>
      <c r="EA18" s="1514"/>
      <c r="EB18" s="1514"/>
      <c r="EC18" s="1514"/>
      <c r="ED18" s="1514"/>
      <c r="EE18" s="1514"/>
      <c r="EF18" s="1514"/>
      <c r="EG18" s="1514"/>
      <c r="EH18" s="1514"/>
      <c r="EI18" s="1514"/>
      <c r="EJ18" s="1514"/>
      <c r="EK18" s="1514"/>
      <c r="EL18" s="1514"/>
      <c r="EM18" s="1514"/>
      <c r="EN18" s="1514"/>
      <c r="EO18" s="1514"/>
      <c r="EP18" s="1514"/>
      <c r="EQ18" s="1514"/>
      <c r="ER18" s="1514"/>
      <c r="ES18" s="1514"/>
      <c r="ET18" s="1514"/>
      <c r="EU18" s="1514"/>
      <c r="EV18" s="1514"/>
      <c r="EW18" s="1514"/>
      <c r="EX18" s="1514"/>
      <c r="EY18" s="1514"/>
      <c r="EZ18" s="1514"/>
      <c r="FA18" s="1514"/>
      <c r="FB18" s="1514"/>
      <c r="FC18" s="1514"/>
      <c r="FD18" s="1514"/>
      <c r="FE18" s="1514"/>
      <c r="FF18" s="1514"/>
      <c r="FG18" s="1514"/>
      <c r="FH18" s="1514"/>
      <c r="FI18" s="1514"/>
      <c r="FJ18" s="1514"/>
      <c r="FK18" s="1514"/>
      <c r="FL18" s="1514"/>
      <c r="FM18" s="1514"/>
      <c r="FN18" s="1514"/>
      <c r="FO18" s="1514"/>
      <c r="FP18" s="1514"/>
      <c r="FQ18" s="1514"/>
      <c r="FR18" s="1514"/>
      <c r="FS18" s="1514"/>
      <c r="FT18" s="1514"/>
      <c r="FU18" s="1514"/>
      <c r="FV18" s="1514"/>
      <c r="FW18" s="1514"/>
      <c r="FX18" s="1514"/>
      <c r="FY18" s="1514"/>
      <c r="FZ18" s="1514"/>
      <c r="GA18" s="1514"/>
      <c r="GB18" s="1514"/>
      <c r="GC18" s="1514"/>
      <c r="GD18" s="1514"/>
      <c r="GE18" s="1514"/>
      <c r="GF18" s="1514"/>
      <c r="GG18" s="1514"/>
      <c r="GH18" s="1514"/>
      <c r="GI18" s="1514"/>
      <c r="GJ18" s="1514"/>
      <c r="GK18" s="1514"/>
      <c r="GL18" s="1514"/>
      <c r="GM18" s="1514"/>
      <c r="GN18" s="1514"/>
      <c r="GO18" s="1514"/>
      <c r="GP18" s="1514"/>
      <c r="GQ18" s="1514"/>
      <c r="GR18" s="1514"/>
      <c r="GS18" s="1514"/>
      <c r="GT18" s="1514"/>
      <c r="GU18" s="1514"/>
      <c r="GV18" s="1514"/>
      <c r="GW18" s="1514"/>
      <c r="GX18" s="1514"/>
      <c r="GY18" s="1514"/>
      <c r="GZ18" s="1514"/>
      <c r="HA18" s="1514"/>
      <c r="HB18" s="1514"/>
      <c r="HC18" s="1514"/>
      <c r="HD18" s="1514"/>
      <c r="HE18" s="1514"/>
      <c r="HF18" s="1514"/>
      <c r="HG18" s="1514"/>
      <c r="HH18" s="1514"/>
      <c r="HI18" s="1514"/>
      <c r="HJ18" s="1514"/>
      <c r="HK18" s="1514"/>
      <c r="HL18" s="1514"/>
      <c r="HM18" s="1514"/>
      <c r="HN18" s="1514"/>
      <c r="HO18" s="1514"/>
      <c r="HP18" s="1514"/>
      <c r="HQ18" s="1514"/>
      <c r="HR18" s="1514"/>
      <c r="HS18" s="1514"/>
      <c r="HT18" s="1514"/>
      <c r="HU18" s="1514"/>
      <c r="HV18" s="1514"/>
      <c r="HW18" s="1514"/>
      <c r="HX18" s="1514"/>
      <c r="HY18" s="1514"/>
      <c r="HZ18" s="1514"/>
      <c r="IA18" s="1514"/>
      <c r="IB18" s="1514"/>
      <c r="IC18" s="1514"/>
      <c r="ID18" s="1514"/>
    </row>
    <row r="19" spans="1:238" s="1473" customFormat="1" ht="18.75">
      <c r="A19" s="1581" t="s">
        <v>247</v>
      </c>
      <c r="B19" s="1594" t="s">
        <v>79</v>
      </c>
      <c r="C19" s="1466"/>
      <c r="D19" s="1573" t="s">
        <v>254</v>
      </c>
      <c r="E19" s="1573"/>
      <c r="F19" s="1483"/>
      <c r="G19" s="1588">
        <v>4</v>
      </c>
      <c r="H19" s="1466">
        <v>120</v>
      </c>
      <c r="I19" s="1571">
        <v>45</v>
      </c>
      <c r="J19" s="1571">
        <v>27</v>
      </c>
      <c r="K19" s="1572">
        <v>18</v>
      </c>
      <c r="L19" s="1572"/>
      <c r="M19" s="1573">
        <v>75</v>
      </c>
      <c r="N19" s="1466"/>
      <c r="O19" s="1466"/>
      <c r="P19" s="1576"/>
      <c r="Q19" s="1576"/>
      <c r="R19" s="1576">
        <v>5</v>
      </c>
      <c r="S19" s="1576"/>
      <c r="T19" s="1584"/>
      <c r="U19" s="1441" t="s">
        <v>275</v>
      </c>
      <c r="V19" s="1441" t="s">
        <v>275</v>
      </c>
      <c r="W19" s="1441" t="s">
        <v>275</v>
      </c>
      <c r="X19" s="1441" t="s">
        <v>275</v>
      </c>
      <c r="Y19" s="1441" t="s">
        <v>274</v>
      </c>
      <c r="Z19" s="1441" t="s">
        <v>275</v>
      </c>
      <c r="AA19" s="1584"/>
      <c r="AB19" s="1584"/>
      <c r="AC19" s="1584"/>
      <c r="AD19" s="1584"/>
      <c r="AE19" s="1584"/>
      <c r="AF19" s="1584"/>
      <c r="AG19" s="1584"/>
      <c r="AH19" s="1584"/>
      <c r="AI19" s="1584"/>
      <c r="AJ19" s="1584"/>
      <c r="AK19" s="1584"/>
      <c r="AL19" s="1584"/>
      <c r="AM19" s="1584"/>
      <c r="AN19" s="1584"/>
      <c r="AO19" s="1584"/>
      <c r="AP19" s="1584"/>
      <c r="AQ19" s="1584"/>
      <c r="AR19" s="1584"/>
      <c r="AS19" s="1584"/>
      <c r="AT19" s="1584"/>
      <c r="AU19" s="1584"/>
      <c r="AV19" s="1584"/>
      <c r="AW19" s="1584"/>
      <c r="AX19" s="1584"/>
      <c r="AY19" s="1584"/>
      <c r="AZ19" s="1584"/>
      <c r="BA19" s="1584"/>
      <c r="BB19" s="1584"/>
      <c r="BC19" s="1584"/>
      <c r="BD19" s="1584"/>
      <c r="BE19" s="1584"/>
      <c r="BF19" s="1584"/>
      <c r="BG19" s="1584"/>
      <c r="BH19" s="1584"/>
      <c r="BI19" s="1584"/>
      <c r="BJ19" s="1584"/>
      <c r="BK19" s="1584"/>
      <c r="BL19" s="1584"/>
      <c r="BM19" s="1584"/>
      <c r="BN19" s="1584"/>
      <c r="BO19" s="1584"/>
      <c r="BP19" s="1584"/>
      <c r="BQ19" s="1584"/>
      <c r="BR19" s="1584"/>
      <c r="BS19" s="1584"/>
      <c r="BT19" s="1584"/>
      <c r="BU19" s="1584"/>
      <c r="BV19" s="1584"/>
      <c r="BW19" s="1584"/>
      <c r="BX19" s="1584"/>
      <c r="BY19" s="1584"/>
      <c r="BZ19" s="1584"/>
      <c r="CA19" s="1584"/>
      <c r="CB19" s="1584"/>
      <c r="CC19" s="1584"/>
      <c r="CD19" s="1584"/>
      <c r="CE19" s="1584"/>
      <c r="CF19" s="1584"/>
      <c r="CG19" s="1584"/>
      <c r="CH19" s="1584"/>
      <c r="CI19" s="1584"/>
      <c r="CJ19" s="1584"/>
      <c r="CK19" s="1584"/>
      <c r="CL19" s="1584"/>
      <c r="CM19" s="1584"/>
      <c r="CN19" s="1584"/>
      <c r="CO19" s="1584"/>
      <c r="CP19" s="1584"/>
      <c r="CQ19" s="1584"/>
      <c r="CR19" s="1584"/>
      <c r="CS19" s="1584"/>
      <c r="CT19" s="1584"/>
      <c r="CU19" s="1584"/>
      <c r="CV19" s="1584"/>
      <c r="CW19" s="1584"/>
      <c r="CX19" s="1584"/>
      <c r="CY19" s="1584"/>
      <c r="CZ19" s="1584"/>
      <c r="DA19" s="1584"/>
      <c r="DB19" s="1584"/>
      <c r="DC19" s="1584"/>
      <c r="DD19" s="1584"/>
      <c r="DE19" s="1584"/>
      <c r="DF19" s="1584"/>
      <c r="DG19" s="1584"/>
      <c r="DH19" s="1584"/>
      <c r="DI19" s="1584"/>
      <c r="DJ19" s="1584"/>
      <c r="DK19" s="1584"/>
      <c r="DL19" s="1584"/>
      <c r="DM19" s="1584"/>
      <c r="DN19" s="1584"/>
      <c r="DO19" s="1584"/>
      <c r="DP19" s="1584"/>
      <c r="DQ19" s="1584"/>
      <c r="DR19" s="1584"/>
      <c r="DS19" s="1584"/>
      <c r="DT19" s="1584"/>
      <c r="DU19" s="1584"/>
      <c r="DV19" s="1584"/>
      <c r="DW19" s="1584"/>
      <c r="DX19" s="1584"/>
      <c r="DY19" s="1584"/>
      <c r="DZ19" s="1584"/>
      <c r="EA19" s="1584"/>
      <c r="EB19" s="1584"/>
      <c r="EC19" s="1584"/>
      <c r="ED19" s="1584"/>
      <c r="EE19" s="1584"/>
      <c r="EF19" s="1584"/>
      <c r="EG19" s="1584"/>
      <c r="EH19" s="1584"/>
      <c r="EI19" s="1584"/>
      <c r="EJ19" s="1584"/>
      <c r="EK19" s="1584"/>
      <c r="EL19" s="1584"/>
      <c r="EM19" s="1584"/>
      <c r="EN19" s="1584"/>
      <c r="EO19" s="1584"/>
      <c r="EP19" s="1584"/>
      <c r="EQ19" s="1584"/>
      <c r="ER19" s="1584"/>
      <c r="ES19" s="1584"/>
      <c r="ET19" s="1584"/>
      <c r="EU19" s="1584"/>
      <c r="EV19" s="1584"/>
      <c r="EW19" s="1584"/>
      <c r="EX19" s="1584"/>
      <c r="EY19" s="1584"/>
      <c r="EZ19" s="1584"/>
      <c r="FA19" s="1584"/>
      <c r="FB19" s="1584"/>
      <c r="FC19" s="1584"/>
      <c r="FD19" s="1584"/>
      <c r="FE19" s="1584"/>
      <c r="FF19" s="1584"/>
      <c r="FG19" s="1584"/>
      <c r="FH19" s="1584"/>
      <c r="FI19" s="1584"/>
      <c r="FJ19" s="1584"/>
      <c r="FK19" s="1584"/>
      <c r="FL19" s="1584"/>
      <c r="FM19" s="1584"/>
      <c r="FN19" s="1584"/>
      <c r="FO19" s="1584"/>
      <c r="FP19" s="1584"/>
      <c r="FQ19" s="1584"/>
      <c r="FR19" s="1584"/>
      <c r="FS19" s="1584"/>
      <c r="FT19" s="1584"/>
      <c r="FU19" s="1584"/>
      <c r="FV19" s="1584"/>
      <c r="FW19" s="1584"/>
      <c r="FX19" s="1584"/>
      <c r="FY19" s="1584"/>
      <c r="FZ19" s="1584"/>
      <c r="GA19" s="1584"/>
      <c r="GB19" s="1584"/>
      <c r="GC19" s="1584"/>
      <c r="GD19" s="1584"/>
      <c r="GE19" s="1584"/>
      <c r="GF19" s="1584"/>
      <c r="GG19" s="1584"/>
      <c r="GH19" s="1584"/>
      <c r="GI19" s="1584"/>
      <c r="GJ19" s="1584"/>
      <c r="GK19" s="1584"/>
      <c r="GL19" s="1584"/>
      <c r="GM19" s="1584"/>
      <c r="GN19" s="1584"/>
      <c r="GO19" s="1584"/>
      <c r="GP19" s="1584"/>
      <c r="GQ19" s="1584"/>
      <c r="GR19" s="1584"/>
      <c r="GS19" s="1584"/>
      <c r="GT19" s="1584"/>
      <c r="GU19" s="1584"/>
      <c r="GV19" s="1584"/>
      <c r="GW19" s="1584"/>
      <c r="GX19" s="1584"/>
      <c r="GY19" s="1584"/>
      <c r="GZ19" s="1584"/>
      <c r="HA19" s="1584"/>
      <c r="HB19" s="1584"/>
      <c r="HC19" s="1584"/>
      <c r="HD19" s="1584"/>
      <c r="HE19" s="1584"/>
      <c r="HF19" s="1584"/>
      <c r="HG19" s="1584"/>
      <c r="HH19" s="1584"/>
      <c r="HI19" s="1584"/>
      <c r="HJ19" s="1584"/>
      <c r="HK19" s="1584"/>
      <c r="HL19" s="1584"/>
      <c r="HM19" s="1584"/>
      <c r="HN19" s="1584"/>
      <c r="HO19" s="1584"/>
      <c r="HP19" s="1584"/>
      <c r="HQ19" s="1584"/>
      <c r="HR19" s="1584"/>
      <c r="HS19" s="1584"/>
      <c r="HT19" s="1584"/>
      <c r="HU19" s="1584"/>
      <c r="HV19" s="1584"/>
      <c r="HW19" s="1584"/>
      <c r="HX19" s="1584"/>
      <c r="HY19" s="1584"/>
      <c r="HZ19" s="1584"/>
      <c r="IA19" s="1584"/>
      <c r="IB19" s="1584"/>
      <c r="IC19" s="1584"/>
      <c r="ID19" s="1584"/>
    </row>
    <row r="20" spans="1:238" s="1473" customFormat="1" ht="37.5">
      <c r="A20" s="992"/>
      <c r="B20" s="1577" t="s">
        <v>217</v>
      </c>
      <c r="C20" s="998"/>
      <c r="D20" s="998"/>
      <c r="E20" s="998"/>
      <c r="F20" s="1415"/>
      <c r="G20" s="1590">
        <v>0.5</v>
      </c>
      <c r="H20" s="998">
        <v>15</v>
      </c>
      <c r="I20" s="1546">
        <v>9</v>
      </c>
      <c r="J20" s="1546"/>
      <c r="K20" s="1543"/>
      <c r="L20" s="1543">
        <v>9</v>
      </c>
      <c r="M20" s="1547">
        <v>6</v>
      </c>
      <c r="N20" s="998"/>
      <c r="O20" s="998"/>
      <c r="P20" s="1550"/>
      <c r="Q20" s="1550"/>
      <c r="R20" s="1580">
        <v>1</v>
      </c>
      <c r="S20" s="1550"/>
      <c r="T20" s="1514"/>
      <c r="U20" s="1441" t="s">
        <v>275</v>
      </c>
      <c r="V20" s="1441" t="s">
        <v>275</v>
      </c>
      <c r="W20" s="1441" t="s">
        <v>275</v>
      </c>
      <c r="X20" s="1441" t="s">
        <v>275</v>
      </c>
      <c r="Y20" s="1441" t="s">
        <v>274</v>
      </c>
      <c r="Z20" s="1441" t="s">
        <v>275</v>
      </c>
      <c r="AA20" s="1514"/>
      <c r="AB20" s="1514"/>
      <c r="AC20" s="1514"/>
      <c r="AD20" s="1514"/>
      <c r="AE20" s="1514"/>
      <c r="AF20" s="1514"/>
      <c r="AG20" s="1514"/>
      <c r="AH20" s="1514"/>
      <c r="AI20" s="1514"/>
      <c r="AJ20" s="1514"/>
      <c r="AK20" s="1514"/>
      <c r="AL20" s="1514"/>
      <c r="AM20" s="1514"/>
      <c r="AN20" s="1514"/>
      <c r="AO20" s="1514"/>
      <c r="AP20" s="1514"/>
      <c r="AQ20" s="1514"/>
      <c r="AR20" s="1514"/>
      <c r="AS20" s="1514"/>
      <c r="AT20" s="1514"/>
      <c r="AU20" s="1514"/>
      <c r="AV20" s="1514"/>
      <c r="AW20" s="1514"/>
      <c r="AX20" s="1514"/>
      <c r="AY20" s="1514"/>
      <c r="AZ20" s="1514"/>
      <c r="BA20" s="1514"/>
      <c r="BB20" s="1514"/>
      <c r="BC20" s="1514"/>
      <c r="BD20" s="1514"/>
      <c r="BE20" s="1514"/>
      <c r="BF20" s="1514"/>
      <c r="BG20" s="1514"/>
      <c r="BH20" s="1514"/>
      <c r="BI20" s="1514"/>
      <c r="BJ20" s="1514"/>
      <c r="BK20" s="1514"/>
      <c r="BL20" s="1514"/>
      <c r="BM20" s="1514"/>
      <c r="BN20" s="1514"/>
      <c r="BO20" s="1514"/>
      <c r="BP20" s="1514"/>
      <c r="BQ20" s="1514"/>
      <c r="BR20" s="1514"/>
      <c r="BS20" s="1514"/>
      <c r="BT20" s="1514"/>
      <c r="BU20" s="1514"/>
      <c r="BV20" s="1514"/>
      <c r="BW20" s="1514"/>
      <c r="BX20" s="1514"/>
      <c r="BY20" s="1514"/>
      <c r="BZ20" s="1514"/>
      <c r="CA20" s="1514"/>
      <c r="CB20" s="1514"/>
      <c r="CC20" s="1514"/>
      <c r="CD20" s="1514"/>
      <c r="CE20" s="1514"/>
      <c r="CF20" s="1514"/>
      <c r="CG20" s="1514"/>
      <c r="CH20" s="1514"/>
      <c r="CI20" s="1514"/>
      <c r="CJ20" s="1514"/>
      <c r="CK20" s="1514"/>
      <c r="CL20" s="1514"/>
      <c r="CM20" s="1514"/>
      <c r="CN20" s="1514"/>
      <c r="CO20" s="1514"/>
      <c r="CP20" s="1514"/>
      <c r="CQ20" s="1514"/>
      <c r="CR20" s="1514"/>
      <c r="CS20" s="1514"/>
      <c r="CT20" s="1514"/>
      <c r="CU20" s="1514"/>
      <c r="CV20" s="1514"/>
      <c r="CW20" s="1514"/>
      <c r="CX20" s="1514"/>
      <c r="CY20" s="1514"/>
      <c r="CZ20" s="1514"/>
      <c r="DA20" s="1514"/>
      <c r="DB20" s="1514"/>
      <c r="DC20" s="1514"/>
      <c r="DD20" s="1514"/>
      <c r="DE20" s="1514"/>
      <c r="DF20" s="1514"/>
      <c r="DG20" s="1514"/>
      <c r="DH20" s="1514"/>
      <c r="DI20" s="1514"/>
      <c r="DJ20" s="1514"/>
      <c r="DK20" s="1514"/>
      <c r="DL20" s="1514"/>
      <c r="DM20" s="1514"/>
      <c r="DN20" s="1514"/>
      <c r="DO20" s="1514"/>
      <c r="DP20" s="1514"/>
      <c r="DQ20" s="1514"/>
      <c r="DR20" s="1514"/>
      <c r="DS20" s="1514"/>
      <c r="DT20" s="1514"/>
      <c r="DU20" s="1514"/>
      <c r="DV20" s="1514"/>
      <c r="DW20" s="1514"/>
      <c r="DX20" s="1514"/>
      <c r="DY20" s="1514"/>
      <c r="DZ20" s="1514"/>
      <c r="EA20" s="1514"/>
      <c r="EB20" s="1514"/>
      <c r="EC20" s="1514"/>
      <c r="ED20" s="1514"/>
      <c r="EE20" s="1514"/>
      <c r="EF20" s="1514"/>
      <c r="EG20" s="1514"/>
      <c r="EH20" s="1514"/>
      <c r="EI20" s="1514"/>
      <c r="EJ20" s="1514"/>
      <c r="EK20" s="1514"/>
      <c r="EL20" s="1514"/>
      <c r="EM20" s="1514"/>
      <c r="EN20" s="1514"/>
      <c r="EO20" s="1514"/>
      <c r="EP20" s="1514"/>
      <c r="EQ20" s="1514"/>
      <c r="ER20" s="1514"/>
      <c r="ES20" s="1514"/>
      <c r="ET20" s="1514"/>
      <c r="EU20" s="1514"/>
      <c r="EV20" s="1514"/>
      <c r="EW20" s="1514"/>
      <c r="EX20" s="1514"/>
      <c r="EY20" s="1514"/>
      <c r="EZ20" s="1514"/>
      <c r="FA20" s="1514"/>
      <c r="FB20" s="1514"/>
      <c r="FC20" s="1514"/>
      <c r="FD20" s="1514"/>
      <c r="FE20" s="1514"/>
      <c r="FF20" s="1514"/>
      <c r="FG20" s="1514"/>
      <c r="FH20" s="1514"/>
      <c r="FI20" s="1514"/>
      <c r="FJ20" s="1514"/>
      <c r="FK20" s="1514"/>
      <c r="FL20" s="1514"/>
      <c r="FM20" s="1514"/>
      <c r="FN20" s="1514"/>
      <c r="FO20" s="1514"/>
      <c r="FP20" s="1514"/>
      <c r="FQ20" s="1514"/>
      <c r="FR20" s="1514"/>
      <c r="FS20" s="1514"/>
      <c r="FT20" s="1514"/>
      <c r="FU20" s="1514"/>
      <c r="FV20" s="1514"/>
      <c r="FW20" s="1514"/>
      <c r="FX20" s="1514"/>
      <c r="FY20" s="1514"/>
      <c r="FZ20" s="1514"/>
      <c r="GA20" s="1514"/>
      <c r="GB20" s="1514"/>
      <c r="GC20" s="1514"/>
      <c r="GD20" s="1514"/>
      <c r="GE20" s="1514"/>
      <c r="GF20" s="1514"/>
      <c r="GG20" s="1514"/>
      <c r="GH20" s="1514"/>
      <c r="GI20" s="1514"/>
      <c r="GJ20" s="1514"/>
      <c r="GK20" s="1514"/>
      <c r="GL20" s="1514"/>
      <c r="GM20" s="1514"/>
      <c r="GN20" s="1514"/>
      <c r="GO20" s="1514"/>
      <c r="GP20" s="1514"/>
      <c r="GQ20" s="1514"/>
      <c r="GR20" s="1514"/>
      <c r="GS20" s="1514"/>
      <c r="GT20" s="1514"/>
      <c r="GU20" s="1514"/>
      <c r="GV20" s="1514"/>
      <c r="GW20" s="1514"/>
      <c r="GX20" s="1514"/>
      <c r="GY20" s="1514"/>
      <c r="GZ20" s="1514"/>
      <c r="HA20" s="1514"/>
      <c r="HB20" s="1514"/>
      <c r="HC20" s="1514"/>
      <c r="HD20" s="1514"/>
      <c r="HE20" s="1514"/>
      <c r="HF20" s="1514"/>
      <c r="HG20" s="1514"/>
      <c r="HH20" s="1514"/>
      <c r="HI20" s="1514"/>
      <c r="HJ20" s="1514"/>
      <c r="HK20" s="1514"/>
      <c r="HL20" s="1514"/>
      <c r="HM20" s="1514"/>
      <c r="HN20" s="1514"/>
      <c r="HO20" s="1514"/>
      <c r="HP20" s="1514"/>
      <c r="HQ20" s="1514"/>
      <c r="HR20" s="1514"/>
      <c r="HS20" s="1514"/>
      <c r="HT20" s="1514"/>
      <c r="HU20" s="1514"/>
      <c r="HV20" s="1514"/>
      <c r="HW20" s="1514"/>
      <c r="HX20" s="1514"/>
      <c r="HY20" s="1514"/>
      <c r="HZ20" s="1514"/>
      <c r="IA20" s="1514"/>
      <c r="IB20" s="1514"/>
      <c r="IC20" s="1514"/>
      <c r="ID20" s="1514"/>
    </row>
    <row r="21" spans="1:238" s="1473" customFormat="1" ht="18.75">
      <c r="A21" s="992" t="s">
        <v>89</v>
      </c>
      <c r="B21" s="1577" t="s">
        <v>222</v>
      </c>
      <c r="C21" s="998"/>
      <c r="D21" s="998" t="s">
        <v>254</v>
      </c>
      <c r="E21" s="998"/>
      <c r="F21" s="1415"/>
      <c r="G21" s="1588">
        <v>2</v>
      </c>
      <c r="H21" s="1466">
        <v>60</v>
      </c>
      <c r="I21" s="1571">
        <v>27</v>
      </c>
      <c r="J21" s="1571">
        <v>18</v>
      </c>
      <c r="K21" s="1572">
        <v>9</v>
      </c>
      <c r="L21" s="1572"/>
      <c r="M21" s="1573">
        <v>33</v>
      </c>
      <c r="N21" s="1466"/>
      <c r="O21" s="1466"/>
      <c r="P21" s="1589"/>
      <c r="Q21" s="1582"/>
      <c r="R21" s="1580">
        <v>3</v>
      </c>
      <c r="S21" s="1550"/>
      <c r="T21" s="1514"/>
      <c r="U21" s="1441" t="s">
        <v>275</v>
      </c>
      <c r="V21" s="1441" t="s">
        <v>275</v>
      </c>
      <c r="W21" s="1441" t="s">
        <v>275</v>
      </c>
      <c r="X21" s="1441" t="s">
        <v>275</v>
      </c>
      <c r="Y21" s="1441" t="s">
        <v>274</v>
      </c>
      <c r="Z21" s="1441" t="s">
        <v>275</v>
      </c>
      <c r="AA21" s="1514"/>
      <c r="AB21" s="1514"/>
      <c r="AC21" s="1514"/>
      <c r="AD21" s="1514"/>
      <c r="AE21" s="1514"/>
      <c r="AF21" s="1514"/>
      <c r="AG21" s="1514"/>
      <c r="AH21" s="1514"/>
      <c r="AI21" s="1514"/>
      <c r="AJ21" s="1514"/>
      <c r="AK21" s="1514"/>
      <c r="AL21" s="1514"/>
      <c r="AM21" s="1514"/>
      <c r="AN21" s="1514"/>
      <c r="AO21" s="1514"/>
      <c r="AP21" s="1514"/>
      <c r="AQ21" s="1514"/>
      <c r="AR21" s="1514"/>
      <c r="AS21" s="1514"/>
      <c r="AT21" s="1514"/>
      <c r="AU21" s="1514"/>
      <c r="AV21" s="1514"/>
      <c r="AW21" s="1514"/>
      <c r="AX21" s="1514"/>
      <c r="AY21" s="1514"/>
      <c r="AZ21" s="1514"/>
      <c r="BA21" s="1514"/>
      <c r="BB21" s="1514"/>
      <c r="BC21" s="1514"/>
      <c r="BD21" s="1514"/>
      <c r="BE21" s="1514"/>
      <c r="BF21" s="1514"/>
      <c r="BG21" s="1514"/>
      <c r="BH21" s="1514"/>
      <c r="BI21" s="1514"/>
      <c r="BJ21" s="1514"/>
      <c r="BK21" s="1514"/>
      <c r="BL21" s="1514"/>
      <c r="BM21" s="1514"/>
      <c r="BN21" s="1514"/>
      <c r="BO21" s="1514"/>
      <c r="BP21" s="1514"/>
      <c r="BQ21" s="1514"/>
      <c r="BR21" s="1514"/>
      <c r="BS21" s="1514"/>
      <c r="BT21" s="1514"/>
      <c r="BU21" s="1514"/>
      <c r="BV21" s="1514"/>
      <c r="BW21" s="1514"/>
      <c r="BX21" s="1514"/>
      <c r="BY21" s="1514"/>
      <c r="BZ21" s="1514"/>
      <c r="CA21" s="1514"/>
      <c r="CB21" s="1514"/>
      <c r="CC21" s="1514"/>
      <c r="CD21" s="1514"/>
      <c r="CE21" s="1514"/>
      <c r="CF21" s="1514"/>
      <c r="CG21" s="1514"/>
      <c r="CH21" s="1514"/>
      <c r="CI21" s="1514"/>
      <c r="CJ21" s="1514"/>
      <c r="CK21" s="1514"/>
      <c r="CL21" s="1514"/>
      <c r="CM21" s="1514"/>
      <c r="CN21" s="1514"/>
      <c r="CO21" s="1514"/>
      <c r="CP21" s="1514"/>
      <c r="CQ21" s="1514"/>
      <c r="CR21" s="1514"/>
      <c r="CS21" s="1514"/>
      <c r="CT21" s="1514"/>
      <c r="CU21" s="1514"/>
      <c r="CV21" s="1514"/>
      <c r="CW21" s="1514"/>
      <c r="CX21" s="1514"/>
      <c r="CY21" s="1514"/>
      <c r="CZ21" s="1514"/>
      <c r="DA21" s="1514"/>
      <c r="DB21" s="1514"/>
      <c r="DC21" s="1514"/>
      <c r="DD21" s="1514"/>
      <c r="DE21" s="1514"/>
      <c r="DF21" s="1514"/>
      <c r="DG21" s="1514"/>
      <c r="DH21" s="1514"/>
      <c r="DI21" s="1514"/>
      <c r="DJ21" s="1514"/>
      <c r="DK21" s="1514"/>
      <c r="DL21" s="1514"/>
      <c r="DM21" s="1514"/>
      <c r="DN21" s="1514"/>
      <c r="DO21" s="1514"/>
      <c r="DP21" s="1514"/>
      <c r="DQ21" s="1514"/>
      <c r="DR21" s="1514"/>
      <c r="DS21" s="1514"/>
      <c r="DT21" s="1514"/>
      <c r="DU21" s="1514"/>
      <c r="DV21" s="1514"/>
      <c r="DW21" s="1514"/>
      <c r="DX21" s="1514"/>
      <c r="DY21" s="1514"/>
      <c r="DZ21" s="1514"/>
      <c r="EA21" s="1514"/>
      <c r="EB21" s="1514"/>
      <c r="EC21" s="1514"/>
      <c r="ED21" s="1514"/>
      <c r="EE21" s="1514"/>
      <c r="EF21" s="1514"/>
      <c r="EG21" s="1514"/>
      <c r="EH21" s="1514"/>
      <c r="EI21" s="1514"/>
      <c r="EJ21" s="1514"/>
      <c r="EK21" s="1514"/>
      <c r="EL21" s="1514"/>
      <c r="EM21" s="1514"/>
      <c r="EN21" s="1514"/>
      <c r="EO21" s="1514"/>
      <c r="EP21" s="1514"/>
      <c r="EQ21" s="1514"/>
      <c r="ER21" s="1514"/>
      <c r="ES21" s="1514"/>
      <c r="ET21" s="1514"/>
      <c r="EU21" s="1514"/>
      <c r="EV21" s="1514"/>
      <c r="EW21" s="1514"/>
      <c r="EX21" s="1514"/>
      <c r="EY21" s="1514"/>
      <c r="EZ21" s="1514"/>
      <c r="FA21" s="1514"/>
      <c r="FB21" s="1514"/>
      <c r="FC21" s="1514"/>
      <c r="FD21" s="1514"/>
      <c r="FE21" s="1514"/>
      <c r="FF21" s="1514"/>
      <c r="FG21" s="1514"/>
      <c r="FH21" s="1514"/>
      <c r="FI21" s="1514"/>
      <c r="FJ21" s="1514"/>
      <c r="FK21" s="1514"/>
      <c r="FL21" s="1514"/>
      <c r="FM21" s="1514"/>
      <c r="FN21" s="1514"/>
      <c r="FO21" s="1514"/>
      <c r="FP21" s="1514"/>
      <c r="FQ21" s="1514"/>
      <c r="FR21" s="1514"/>
      <c r="FS21" s="1514"/>
      <c r="FT21" s="1514"/>
      <c r="FU21" s="1514"/>
      <c r="FV21" s="1514"/>
      <c r="FW21" s="1514"/>
      <c r="FX21" s="1514"/>
      <c r="FY21" s="1514"/>
      <c r="FZ21" s="1514"/>
      <c r="GA21" s="1514"/>
      <c r="GB21" s="1514"/>
      <c r="GC21" s="1514"/>
      <c r="GD21" s="1514"/>
      <c r="GE21" s="1514"/>
      <c r="GF21" s="1514"/>
      <c r="GG21" s="1514"/>
      <c r="GH21" s="1514"/>
      <c r="GI21" s="1514"/>
      <c r="GJ21" s="1514"/>
      <c r="GK21" s="1514"/>
      <c r="GL21" s="1514"/>
      <c r="GM21" s="1514"/>
      <c r="GN21" s="1514"/>
      <c r="GO21" s="1514"/>
      <c r="GP21" s="1514"/>
      <c r="GQ21" s="1514"/>
      <c r="GR21" s="1514"/>
      <c r="GS21" s="1514"/>
      <c r="GT21" s="1514"/>
      <c r="GU21" s="1514"/>
      <c r="GV21" s="1514"/>
      <c r="GW21" s="1514"/>
      <c r="GX21" s="1514"/>
      <c r="GY21" s="1514"/>
      <c r="GZ21" s="1514"/>
      <c r="HA21" s="1514"/>
      <c r="HB21" s="1514"/>
      <c r="HC21" s="1514"/>
      <c r="HD21" s="1514"/>
      <c r="HE21" s="1514"/>
      <c r="HF21" s="1514"/>
      <c r="HG21" s="1514"/>
      <c r="HH21" s="1514"/>
      <c r="HI21" s="1514"/>
      <c r="HJ21" s="1514"/>
      <c r="HK21" s="1514"/>
      <c r="HL21" s="1514"/>
      <c r="HM21" s="1514"/>
      <c r="HN21" s="1514"/>
      <c r="HO21" s="1514"/>
      <c r="HP21" s="1514"/>
      <c r="HQ21" s="1514"/>
      <c r="HR21" s="1514"/>
      <c r="HS21" s="1514"/>
      <c r="HT21" s="1514"/>
      <c r="HU21" s="1514"/>
      <c r="HV21" s="1514"/>
      <c r="HW21" s="1514"/>
      <c r="HX21" s="1514"/>
      <c r="HY21" s="1514"/>
      <c r="HZ21" s="1514"/>
      <c r="IA21" s="1514"/>
      <c r="IB21" s="1514"/>
      <c r="IC21" s="1514"/>
      <c r="ID21" s="1514"/>
    </row>
    <row r="22" spans="1:238" s="1473" customFormat="1" ht="18.75">
      <c r="A22" s="1566" t="s">
        <v>44</v>
      </c>
      <c r="B22" s="1542" t="s">
        <v>109</v>
      </c>
      <c r="C22" s="1567"/>
      <c r="D22" s="1567" t="s">
        <v>254</v>
      </c>
      <c r="E22" s="1567"/>
      <c r="F22" s="1567"/>
      <c r="G22" s="1588">
        <v>2</v>
      </c>
      <c r="H22" s="1570">
        <v>60</v>
      </c>
      <c r="I22" s="1571">
        <v>27</v>
      </c>
      <c r="J22" s="1571">
        <v>18</v>
      </c>
      <c r="K22" s="1572">
        <v>9</v>
      </c>
      <c r="L22" s="1572"/>
      <c r="M22" s="1573">
        <v>33</v>
      </c>
      <c r="N22" s="1567"/>
      <c r="O22" s="1567"/>
      <c r="P22" s="1548"/>
      <c r="Q22" s="1441"/>
      <c r="R22" s="1567">
        <v>3</v>
      </c>
      <c r="S22" s="1441"/>
      <c r="T22" s="1514"/>
      <c r="U22" s="1441" t="s">
        <v>275</v>
      </c>
      <c r="V22" s="1441" t="s">
        <v>275</v>
      </c>
      <c r="W22" s="1441" t="s">
        <v>275</v>
      </c>
      <c r="X22" s="1441" t="s">
        <v>275</v>
      </c>
      <c r="Y22" s="1441" t="s">
        <v>274</v>
      </c>
      <c r="Z22" s="1441" t="s">
        <v>275</v>
      </c>
      <c r="AA22" s="1514"/>
      <c r="AB22" s="1514"/>
      <c r="AC22" s="1514"/>
      <c r="AD22" s="1514"/>
      <c r="AE22" s="1514"/>
      <c r="AF22" s="1514"/>
      <c r="AG22" s="1514"/>
      <c r="AH22" s="1514"/>
      <c r="AI22" s="1514"/>
      <c r="AJ22" s="1514"/>
      <c r="AK22" s="1514"/>
      <c r="AL22" s="1514"/>
      <c r="AM22" s="1514"/>
      <c r="AN22" s="1514"/>
      <c r="AO22" s="1514"/>
      <c r="AP22" s="1514"/>
      <c r="AQ22" s="1514"/>
      <c r="AR22" s="1514"/>
      <c r="AS22" s="1514"/>
      <c r="AT22" s="1514"/>
      <c r="AU22" s="1514"/>
      <c r="AV22" s="1514"/>
      <c r="AW22" s="1514"/>
      <c r="AX22" s="1514"/>
      <c r="AY22" s="1514"/>
      <c r="AZ22" s="1514"/>
      <c r="BA22" s="1514"/>
      <c r="BB22" s="1514"/>
      <c r="BC22" s="1514"/>
      <c r="BD22" s="1514"/>
      <c r="BE22" s="1514"/>
      <c r="BF22" s="1514"/>
      <c r="BG22" s="1514"/>
      <c r="BH22" s="1514"/>
      <c r="BI22" s="1514"/>
      <c r="BJ22" s="1514"/>
      <c r="BK22" s="1514"/>
      <c r="BL22" s="1514"/>
      <c r="BM22" s="1514"/>
      <c r="BN22" s="1514"/>
      <c r="BO22" s="1514"/>
      <c r="BP22" s="1514"/>
      <c r="BQ22" s="1514"/>
      <c r="BR22" s="1514"/>
      <c r="BS22" s="1514"/>
      <c r="BT22" s="1514"/>
      <c r="BU22" s="1514"/>
      <c r="BV22" s="1514"/>
      <c r="BW22" s="1514"/>
      <c r="BX22" s="1514"/>
      <c r="BY22" s="1514"/>
      <c r="BZ22" s="1514"/>
      <c r="CA22" s="1514"/>
      <c r="CB22" s="1514"/>
      <c r="CC22" s="1514"/>
      <c r="CD22" s="1514"/>
      <c r="CE22" s="1514"/>
      <c r="CF22" s="1514"/>
      <c r="CG22" s="1514"/>
      <c r="CH22" s="1514"/>
      <c r="CI22" s="1514"/>
      <c r="CJ22" s="1514"/>
      <c r="CK22" s="1514"/>
      <c r="CL22" s="1514"/>
      <c r="CM22" s="1514"/>
      <c r="CN22" s="1514"/>
      <c r="CO22" s="1514"/>
      <c r="CP22" s="1514"/>
      <c r="CQ22" s="1514"/>
      <c r="CR22" s="1514"/>
      <c r="CS22" s="1514"/>
      <c r="CT22" s="1514"/>
      <c r="CU22" s="1514"/>
      <c r="CV22" s="1514"/>
      <c r="CW22" s="1514"/>
      <c r="CX22" s="1514"/>
      <c r="CY22" s="1514"/>
      <c r="CZ22" s="1514"/>
      <c r="DA22" s="1514"/>
      <c r="DB22" s="1514"/>
      <c r="DC22" s="1514"/>
      <c r="DD22" s="1514"/>
      <c r="DE22" s="1514"/>
      <c r="DF22" s="1514"/>
      <c r="DG22" s="1514"/>
      <c r="DH22" s="1514"/>
      <c r="DI22" s="1514"/>
      <c r="DJ22" s="1514"/>
      <c r="DK22" s="1514"/>
      <c r="DL22" s="1514"/>
      <c r="DM22" s="1514"/>
      <c r="DN22" s="1514"/>
      <c r="DO22" s="1514"/>
      <c r="DP22" s="1514"/>
      <c r="DQ22" s="1514"/>
      <c r="DR22" s="1514"/>
      <c r="DS22" s="1514"/>
      <c r="DT22" s="1514"/>
      <c r="DU22" s="1514"/>
      <c r="DV22" s="1514"/>
      <c r="DW22" s="1514"/>
      <c r="DX22" s="1514"/>
      <c r="DY22" s="1514"/>
      <c r="DZ22" s="1514"/>
      <c r="EA22" s="1514"/>
      <c r="EB22" s="1514"/>
      <c r="EC22" s="1514"/>
      <c r="ED22" s="1514"/>
      <c r="EE22" s="1514"/>
      <c r="EF22" s="1514"/>
      <c r="EG22" s="1514"/>
      <c r="EH22" s="1514"/>
      <c r="EI22" s="1514"/>
      <c r="EJ22" s="1514"/>
      <c r="EK22" s="1514"/>
      <c r="EL22" s="1514"/>
      <c r="EM22" s="1514"/>
      <c r="EN22" s="1514"/>
      <c r="EO22" s="1514"/>
      <c r="EP22" s="1514"/>
      <c r="EQ22" s="1514"/>
      <c r="ER22" s="1514"/>
      <c r="ES22" s="1514"/>
      <c r="ET22" s="1514"/>
      <c r="EU22" s="1514"/>
      <c r="EV22" s="1514"/>
      <c r="EW22" s="1514"/>
      <c r="EX22" s="1514"/>
      <c r="EY22" s="1514"/>
      <c r="EZ22" s="1514"/>
      <c r="FA22" s="1514"/>
      <c r="FB22" s="1514"/>
      <c r="FC22" s="1514"/>
      <c r="FD22" s="1514"/>
      <c r="FE22" s="1514"/>
      <c r="FF22" s="1514"/>
      <c r="FG22" s="1514"/>
      <c r="FH22" s="1514"/>
      <c r="FI22" s="1514"/>
      <c r="FJ22" s="1514"/>
      <c r="FK22" s="1514"/>
      <c r="FL22" s="1514"/>
      <c r="FM22" s="1514"/>
      <c r="FN22" s="1514"/>
      <c r="FO22" s="1514"/>
      <c r="FP22" s="1514"/>
      <c r="FQ22" s="1514"/>
      <c r="FR22" s="1514"/>
      <c r="FS22" s="1514"/>
      <c r="FT22" s="1514"/>
      <c r="FU22" s="1514"/>
      <c r="FV22" s="1514"/>
      <c r="FW22" s="1514"/>
      <c r="FX22" s="1514"/>
      <c r="FY22" s="1514"/>
      <c r="FZ22" s="1514"/>
      <c r="GA22" s="1514"/>
      <c r="GB22" s="1514"/>
      <c r="GC22" s="1514"/>
      <c r="GD22" s="1514"/>
      <c r="GE22" s="1514"/>
      <c r="GF22" s="1514"/>
      <c r="GG22" s="1514"/>
      <c r="GH22" s="1514"/>
      <c r="GI22" s="1514"/>
      <c r="GJ22" s="1514"/>
      <c r="GK22" s="1514"/>
      <c r="GL22" s="1514"/>
      <c r="GM22" s="1514"/>
      <c r="GN22" s="1514"/>
      <c r="GO22" s="1514"/>
      <c r="GP22" s="1514"/>
      <c r="GQ22" s="1514"/>
      <c r="GR22" s="1514"/>
      <c r="GS22" s="1514"/>
      <c r="GT22" s="1514"/>
      <c r="GU22" s="1514"/>
      <c r="GV22" s="1514"/>
      <c r="GW22" s="1514"/>
      <c r="GX22" s="1514"/>
      <c r="GY22" s="1514"/>
      <c r="GZ22" s="1514"/>
      <c r="HA22" s="1514"/>
      <c r="HB22" s="1514"/>
      <c r="HC22" s="1514"/>
      <c r="HD22" s="1514"/>
      <c r="HE22" s="1514"/>
      <c r="HF22" s="1514"/>
      <c r="HG22" s="1514"/>
      <c r="HH22" s="1514"/>
      <c r="HI22" s="1514"/>
      <c r="HJ22" s="1514"/>
      <c r="HK22" s="1514"/>
      <c r="HL22" s="1514"/>
      <c r="HM22" s="1514"/>
      <c r="HN22" s="1514"/>
      <c r="HO22" s="1514"/>
      <c r="HP22" s="1514"/>
      <c r="HQ22" s="1514"/>
      <c r="HR22" s="1514"/>
      <c r="HS22" s="1514"/>
      <c r="HT22" s="1514"/>
      <c r="HU22" s="1514"/>
      <c r="HV22" s="1514"/>
      <c r="HW22" s="1514"/>
      <c r="HX22" s="1514"/>
      <c r="HY22" s="1514"/>
      <c r="HZ22" s="1514"/>
      <c r="IA22" s="1514"/>
      <c r="IB22" s="1514"/>
      <c r="IC22" s="1514"/>
      <c r="ID22" s="1514"/>
    </row>
    <row r="23" spans="1:18" s="1473" customFormat="1" ht="18.75">
      <c r="A23" s="1552"/>
      <c r="B23" s="1473" t="s">
        <v>61</v>
      </c>
      <c r="C23" s="1553">
        <v>2</v>
      </c>
      <c r="D23" s="1554">
        <v>4</v>
      </c>
      <c r="E23" s="1554"/>
      <c r="F23" s="1553">
        <v>1</v>
      </c>
      <c r="G23" s="1553"/>
      <c r="H23" s="1553"/>
      <c r="R23" s="1473">
        <f>SUM(R8:R22)</f>
        <v>24</v>
      </c>
    </row>
    <row r="24" spans="1:8" s="1473" customFormat="1" ht="18.75">
      <c r="A24" s="1552"/>
      <c r="C24" s="1553"/>
      <c r="D24" s="1554"/>
      <c r="E24" s="1554"/>
      <c r="F24" s="1553"/>
      <c r="G24" s="1553"/>
      <c r="H24" s="1553"/>
    </row>
    <row r="25" spans="39:44" ht="15.75">
      <c r="AM25" s="1558"/>
      <c r="AN25" s="1558"/>
      <c r="AO25" s="1558"/>
      <c r="AP25" s="1558"/>
      <c r="AQ25" s="1558"/>
      <c r="AR25" s="1558"/>
    </row>
  </sheetData>
  <sheetProtection selectLockedCells="1" selectUnlockedCells="1"/>
  <mergeCells count="25"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L2:AL7"/>
    <mergeCell ref="W3:Y4"/>
    <mergeCell ref="I4:I7"/>
    <mergeCell ref="J4:J7"/>
    <mergeCell ref="K4:K7"/>
    <mergeCell ref="L4:L7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7"/>
  <sheetViews>
    <sheetView view="pageBreakPreview" zoomScale="60" zoomScaleNormal="50" zoomScalePageLayoutView="0" workbookViewId="0" topLeftCell="A1">
      <selection activeCell="B14" sqref="B14"/>
    </sheetView>
  </sheetViews>
  <sheetFormatPr defaultColWidth="9.00390625" defaultRowHeight="12.75"/>
  <cols>
    <col min="1" max="1" width="13.75390625" style="25" customWidth="1"/>
    <col min="2" max="2" width="75.25390625" style="26" customWidth="1"/>
    <col min="3" max="3" width="5.875" style="27" customWidth="1"/>
    <col min="4" max="4" width="9.75390625" style="28" customWidth="1"/>
    <col min="5" max="5" width="5.25390625" style="28" customWidth="1"/>
    <col min="6" max="6" width="5.125" style="27" customWidth="1"/>
    <col min="7" max="7" width="11.00390625" style="27" hidden="1" customWidth="1"/>
    <col min="8" max="8" width="10.125" style="27" hidden="1" customWidth="1"/>
    <col min="9" max="9" width="9.00390625" style="26" customWidth="1"/>
    <col min="10" max="10" width="8.25390625" style="26" customWidth="1"/>
    <col min="11" max="12" width="7.375" style="26" customWidth="1"/>
    <col min="13" max="13" width="7.375" style="26" hidden="1" customWidth="1"/>
    <col min="14" max="14" width="7.125" style="26" hidden="1" customWidth="1"/>
    <col min="15" max="15" width="7.625" style="26" hidden="1" customWidth="1"/>
    <col min="16" max="16" width="6.625" style="26" hidden="1" customWidth="1"/>
    <col min="17" max="17" width="9.25390625" style="26" hidden="1" customWidth="1"/>
    <col min="18" max="18" width="7.75390625" style="26" hidden="1" customWidth="1"/>
    <col min="19" max="19" width="17.875" style="26" customWidth="1"/>
    <col min="20" max="25" width="0" style="26" hidden="1" customWidth="1"/>
    <col min="26" max="26" width="7.125" style="26" hidden="1" customWidth="1"/>
    <col min="27" max="37" width="0" style="26" hidden="1" customWidth="1"/>
    <col min="38" max="38" width="46.00390625" style="26" customWidth="1"/>
    <col min="39" max="44" width="9.125" style="1425" customWidth="1"/>
    <col min="45" max="16384" width="9.125" style="26" customWidth="1"/>
  </cols>
  <sheetData>
    <row r="1" spans="1:44" s="913" customFormat="1" ht="19.5" thickBot="1">
      <c r="A1" s="1885" t="s">
        <v>273</v>
      </c>
      <c r="B1" s="1886"/>
      <c r="C1" s="1886"/>
      <c r="D1" s="1886"/>
      <c r="E1" s="1886"/>
      <c r="F1" s="1886"/>
      <c r="G1" s="1886"/>
      <c r="H1" s="1886"/>
      <c r="I1" s="1886"/>
      <c r="J1" s="1886"/>
      <c r="K1" s="1886"/>
      <c r="L1" s="1886"/>
      <c r="M1" s="1886"/>
      <c r="N1" s="1887"/>
      <c r="O1" s="1887"/>
      <c r="P1" s="1887"/>
      <c r="Q1" s="1887"/>
      <c r="R1" s="1887"/>
      <c r="S1" s="1887"/>
      <c r="T1" s="1887"/>
      <c r="U1" s="1887"/>
      <c r="V1" s="1887"/>
      <c r="W1" s="1887"/>
      <c r="X1" s="1887"/>
      <c r="Y1" s="1888"/>
      <c r="AM1" s="1414"/>
      <c r="AN1" s="1414"/>
      <c r="AO1" s="1414"/>
      <c r="AP1" s="1414"/>
      <c r="AQ1" s="1414"/>
      <c r="AR1" s="1414"/>
    </row>
    <row r="2" spans="1:44" s="913" customFormat="1" ht="39.75" customHeight="1" thickBot="1">
      <c r="A2" s="1889" t="s">
        <v>49</v>
      </c>
      <c r="B2" s="1890" t="s">
        <v>50</v>
      </c>
      <c r="C2" s="1891" t="s">
        <v>251</v>
      </c>
      <c r="D2" s="1892"/>
      <c r="E2" s="1892"/>
      <c r="F2" s="1893"/>
      <c r="G2" s="1894" t="s">
        <v>51</v>
      </c>
      <c r="H2" s="1897" t="s">
        <v>52</v>
      </c>
      <c r="I2" s="1897"/>
      <c r="J2" s="1897"/>
      <c r="K2" s="1897"/>
      <c r="L2" s="1897"/>
      <c r="M2" s="914"/>
      <c r="N2" s="1898"/>
      <c r="O2" s="1899"/>
      <c r="P2" s="1899"/>
      <c r="Q2" s="1899"/>
      <c r="R2" s="1899"/>
      <c r="S2" s="1899"/>
      <c r="T2" s="1899"/>
      <c r="U2" s="1899"/>
      <c r="V2" s="1899"/>
      <c r="W2" s="1899"/>
      <c r="X2" s="1899"/>
      <c r="Y2" s="1900"/>
      <c r="AL2" s="1901" t="s">
        <v>276</v>
      </c>
      <c r="AM2" s="1427"/>
      <c r="AN2" s="1414"/>
      <c r="AO2" s="1414"/>
      <c r="AP2" s="1414"/>
      <c r="AQ2" s="1414"/>
      <c r="AR2" s="1414"/>
    </row>
    <row r="3" spans="1:44" s="913" customFormat="1" ht="12.75" customHeight="1" thickBot="1">
      <c r="A3" s="1889"/>
      <c r="B3" s="1890"/>
      <c r="C3" s="1872" t="s">
        <v>118</v>
      </c>
      <c r="D3" s="1872" t="s">
        <v>119</v>
      </c>
      <c r="E3" s="1873" t="s">
        <v>120</v>
      </c>
      <c r="F3" s="1874"/>
      <c r="G3" s="1895"/>
      <c r="H3" s="1883" t="s">
        <v>54</v>
      </c>
      <c r="I3" s="1884" t="s">
        <v>55</v>
      </c>
      <c r="J3" s="1884"/>
      <c r="K3" s="1884"/>
      <c r="L3" s="1884"/>
      <c r="M3" s="1878" t="s">
        <v>56</v>
      </c>
      <c r="N3" s="1879" t="s">
        <v>57</v>
      </c>
      <c r="O3" s="1879"/>
      <c r="P3" s="1879"/>
      <c r="Q3" s="1879" t="s">
        <v>58</v>
      </c>
      <c r="R3" s="1879"/>
      <c r="S3" s="1879"/>
      <c r="T3" s="1879" t="s">
        <v>59</v>
      </c>
      <c r="U3" s="1879"/>
      <c r="V3" s="1879"/>
      <c r="W3" s="1879" t="s">
        <v>60</v>
      </c>
      <c r="X3" s="1879"/>
      <c r="Y3" s="1879"/>
      <c r="AL3" s="1901"/>
      <c r="AM3" s="1427"/>
      <c r="AN3" s="1414"/>
      <c r="AO3" s="1414"/>
      <c r="AP3" s="1414"/>
      <c r="AQ3" s="1414"/>
      <c r="AR3" s="1414"/>
    </row>
    <row r="4" spans="1:44" s="913" customFormat="1" ht="32.25" customHeight="1" thickBot="1">
      <c r="A4" s="1889"/>
      <c r="B4" s="1890"/>
      <c r="C4" s="1870"/>
      <c r="D4" s="1870"/>
      <c r="E4" s="1875"/>
      <c r="F4" s="1876"/>
      <c r="G4" s="1895"/>
      <c r="H4" s="1883"/>
      <c r="I4" s="1877" t="s">
        <v>61</v>
      </c>
      <c r="J4" s="1877" t="s">
        <v>62</v>
      </c>
      <c r="K4" s="1877" t="s">
        <v>63</v>
      </c>
      <c r="L4" s="1877" t="s">
        <v>64</v>
      </c>
      <c r="M4" s="1878"/>
      <c r="N4" s="1879"/>
      <c r="O4" s="1879"/>
      <c r="P4" s="1879"/>
      <c r="Q4" s="1879"/>
      <c r="R4" s="1879"/>
      <c r="S4" s="1879"/>
      <c r="T4" s="1879"/>
      <c r="U4" s="1879"/>
      <c r="V4" s="1879"/>
      <c r="W4" s="1879"/>
      <c r="X4" s="1879"/>
      <c r="Y4" s="1879"/>
      <c r="AL4" s="1901"/>
      <c r="AM4" s="1427"/>
      <c r="AN4" s="1414"/>
      <c r="AO4" s="1414"/>
      <c r="AP4" s="1414"/>
      <c r="AQ4" s="1414"/>
      <c r="AR4" s="1414"/>
    </row>
    <row r="5" spans="1:44" s="913" customFormat="1" ht="19.5" thickBot="1">
      <c r="A5" s="1889"/>
      <c r="B5" s="1890"/>
      <c r="C5" s="1870"/>
      <c r="D5" s="1870"/>
      <c r="E5" s="1869" t="s">
        <v>121</v>
      </c>
      <c r="F5" s="1880" t="s">
        <v>122</v>
      </c>
      <c r="G5" s="1895"/>
      <c r="H5" s="1883"/>
      <c r="I5" s="1877"/>
      <c r="J5" s="1877"/>
      <c r="K5" s="1877"/>
      <c r="L5" s="1877"/>
      <c r="M5" s="1878"/>
      <c r="N5" s="915">
        <v>1</v>
      </c>
      <c r="O5" s="916" t="s">
        <v>252</v>
      </c>
      <c r="P5" s="917" t="s">
        <v>253</v>
      </c>
      <c r="Q5" s="918">
        <v>3</v>
      </c>
      <c r="R5" s="916" t="s">
        <v>254</v>
      </c>
      <c r="S5" s="917" t="s">
        <v>255</v>
      </c>
      <c r="T5" s="918">
        <v>7</v>
      </c>
      <c r="U5" s="916">
        <v>8</v>
      </c>
      <c r="V5" s="917">
        <v>9</v>
      </c>
      <c r="W5" s="918">
        <v>10</v>
      </c>
      <c r="X5" s="916">
        <v>11</v>
      </c>
      <c r="Y5" s="917">
        <v>12</v>
      </c>
      <c r="AL5" s="1901"/>
      <c r="AM5" s="1428">
        <v>1</v>
      </c>
      <c r="AN5" s="1415" t="s">
        <v>252</v>
      </c>
      <c r="AO5" s="1415" t="s">
        <v>253</v>
      </c>
      <c r="AP5" s="1415">
        <v>3</v>
      </c>
      <c r="AQ5" s="1415" t="s">
        <v>254</v>
      </c>
      <c r="AR5" s="1415" t="s">
        <v>255</v>
      </c>
    </row>
    <row r="6" spans="1:44" s="913" customFormat="1" ht="19.5" thickBot="1">
      <c r="A6" s="1889"/>
      <c r="B6" s="1890"/>
      <c r="C6" s="1870"/>
      <c r="D6" s="1870"/>
      <c r="E6" s="1870"/>
      <c r="F6" s="1881"/>
      <c r="G6" s="1895"/>
      <c r="H6" s="1883"/>
      <c r="I6" s="1877"/>
      <c r="J6" s="1877"/>
      <c r="K6" s="1877"/>
      <c r="L6" s="1877"/>
      <c r="M6" s="1878"/>
      <c r="N6" s="1879"/>
      <c r="O6" s="1879"/>
      <c r="P6" s="1879"/>
      <c r="Q6" s="1879"/>
      <c r="R6" s="1879"/>
      <c r="S6" s="1879"/>
      <c r="T6" s="1879"/>
      <c r="U6" s="1879"/>
      <c r="V6" s="1879"/>
      <c r="W6" s="1879"/>
      <c r="X6" s="1879"/>
      <c r="Y6" s="1879"/>
      <c r="AL6" s="1901"/>
      <c r="AM6" s="1427"/>
      <c r="AN6" s="1414"/>
      <c r="AO6" s="1414"/>
      <c r="AP6" s="1414"/>
      <c r="AQ6" s="1414"/>
      <c r="AR6" s="1414"/>
    </row>
    <row r="7" spans="1:44" s="913" customFormat="1" ht="19.5" thickBot="1">
      <c r="A7" s="1889"/>
      <c r="B7" s="1890"/>
      <c r="C7" s="1871"/>
      <c r="D7" s="1871"/>
      <c r="E7" s="1871"/>
      <c r="F7" s="1882"/>
      <c r="G7" s="1896"/>
      <c r="H7" s="1883"/>
      <c r="I7" s="1877"/>
      <c r="J7" s="1877"/>
      <c r="K7" s="1877"/>
      <c r="L7" s="1877"/>
      <c r="M7" s="1878"/>
      <c r="N7" s="915"/>
      <c r="O7" s="916">
        <v>9</v>
      </c>
      <c r="P7" s="917">
        <v>9</v>
      </c>
      <c r="Q7" s="918">
        <v>15</v>
      </c>
      <c r="R7" s="916">
        <v>9</v>
      </c>
      <c r="S7" s="917"/>
      <c r="T7" s="918">
        <v>15</v>
      </c>
      <c r="U7" s="916">
        <v>9</v>
      </c>
      <c r="V7" s="917">
        <v>9</v>
      </c>
      <c r="W7" s="918">
        <v>15</v>
      </c>
      <c r="X7" s="916">
        <v>9</v>
      </c>
      <c r="Y7" s="917">
        <v>8</v>
      </c>
      <c r="AL7" s="1901"/>
      <c r="AM7" s="1427"/>
      <c r="AN7" s="1414"/>
      <c r="AO7" s="1414"/>
      <c r="AP7" s="1414"/>
      <c r="AQ7" s="1414"/>
      <c r="AR7" s="1414"/>
    </row>
    <row r="8" spans="1:238" s="1442" customFormat="1" ht="18.75">
      <c r="A8" s="930" t="s">
        <v>123</v>
      </c>
      <c r="B8" s="1434" t="s">
        <v>215</v>
      </c>
      <c r="C8" s="938" t="s">
        <v>66</v>
      </c>
      <c r="D8" s="1435"/>
      <c r="E8" s="930"/>
      <c r="F8" s="1436"/>
      <c r="G8" s="1437">
        <v>6.5</v>
      </c>
      <c r="H8" s="1438">
        <v>195</v>
      </c>
      <c r="I8" s="938"/>
      <c r="J8" s="938"/>
      <c r="K8" s="938"/>
      <c r="L8" s="938"/>
      <c r="M8" s="1439"/>
      <c r="N8" s="937"/>
      <c r="O8" s="938"/>
      <c r="P8" s="939"/>
      <c r="Q8" s="940"/>
      <c r="R8" s="941"/>
      <c r="S8" s="941"/>
      <c r="T8" s="1440"/>
      <c r="U8" s="1441" t="s">
        <v>274</v>
      </c>
      <c r="V8" s="1441" t="s">
        <v>274</v>
      </c>
      <c r="W8" s="1441" t="s">
        <v>274</v>
      </c>
      <c r="X8" s="1441" t="s">
        <v>274</v>
      </c>
      <c r="Y8" s="1441" t="s">
        <v>274</v>
      </c>
      <c r="Z8" s="1441" t="s">
        <v>274</v>
      </c>
      <c r="AA8" s="1440"/>
      <c r="AB8" s="1440"/>
      <c r="AC8" s="1440"/>
      <c r="AD8" s="1440"/>
      <c r="AE8" s="1440"/>
      <c r="AF8" s="1440"/>
      <c r="AG8" s="1440"/>
      <c r="AH8" s="1440"/>
      <c r="AI8" s="1440"/>
      <c r="AJ8" s="1440"/>
      <c r="AK8" s="1440"/>
      <c r="AL8" s="1441"/>
      <c r="AM8" s="1440"/>
      <c r="AN8" s="1440"/>
      <c r="AO8" s="1440"/>
      <c r="AP8" s="1440"/>
      <c r="AQ8" s="1440"/>
      <c r="AR8" s="1440"/>
      <c r="AS8" s="1440"/>
      <c r="AT8" s="1440"/>
      <c r="AU8" s="1440"/>
      <c r="AV8" s="1440"/>
      <c r="AW8" s="1440"/>
      <c r="AX8" s="1440"/>
      <c r="AY8" s="1440"/>
      <c r="AZ8" s="1440"/>
      <c r="BA8" s="1440"/>
      <c r="BB8" s="1440"/>
      <c r="BC8" s="1440"/>
      <c r="BD8" s="1440"/>
      <c r="BE8" s="1440"/>
      <c r="BF8" s="1440"/>
      <c r="BG8" s="1440"/>
      <c r="BH8" s="1440"/>
      <c r="BI8" s="1440"/>
      <c r="BJ8" s="1440"/>
      <c r="BK8" s="1440"/>
      <c r="BL8" s="1440"/>
      <c r="BM8" s="1440"/>
      <c r="BN8" s="1440"/>
      <c r="BO8" s="1440"/>
      <c r="BP8" s="1440"/>
      <c r="BQ8" s="1440"/>
      <c r="BR8" s="1440"/>
      <c r="BS8" s="1440"/>
      <c r="BT8" s="1440"/>
      <c r="BU8" s="1440"/>
      <c r="BV8" s="1440"/>
      <c r="BW8" s="1440"/>
      <c r="BX8" s="1440"/>
      <c r="BY8" s="1440"/>
      <c r="BZ8" s="1440"/>
      <c r="CA8" s="1440"/>
      <c r="CB8" s="1440"/>
      <c r="CC8" s="1440"/>
      <c r="CD8" s="1440"/>
      <c r="CE8" s="1440"/>
      <c r="CF8" s="1440"/>
      <c r="CG8" s="1440"/>
      <c r="CH8" s="1440"/>
      <c r="CI8" s="1440"/>
      <c r="CJ8" s="1440"/>
      <c r="CK8" s="1440"/>
      <c r="CL8" s="1440"/>
      <c r="CM8" s="1440"/>
      <c r="CN8" s="1440"/>
      <c r="CO8" s="1440"/>
      <c r="CP8" s="1440"/>
      <c r="CQ8" s="1440"/>
      <c r="CR8" s="1440"/>
      <c r="CS8" s="1440"/>
      <c r="CT8" s="1440"/>
      <c r="CU8" s="1440"/>
      <c r="CV8" s="1440"/>
      <c r="CW8" s="1440"/>
      <c r="CX8" s="1440"/>
      <c r="CY8" s="1440"/>
      <c r="CZ8" s="1440"/>
      <c r="DA8" s="1440"/>
      <c r="DB8" s="1440"/>
      <c r="DC8" s="1440"/>
      <c r="DD8" s="1440"/>
      <c r="DE8" s="1440"/>
      <c r="DF8" s="1440"/>
      <c r="DG8" s="1440"/>
      <c r="DH8" s="1440"/>
      <c r="DI8" s="1440"/>
      <c r="DJ8" s="1440"/>
      <c r="DK8" s="1440"/>
      <c r="DL8" s="1440"/>
      <c r="DM8" s="1440"/>
      <c r="DN8" s="1440"/>
      <c r="DO8" s="1440"/>
      <c r="DP8" s="1440"/>
      <c r="DQ8" s="1440"/>
      <c r="DR8" s="1440"/>
      <c r="DS8" s="1440"/>
      <c r="DT8" s="1440"/>
      <c r="DU8" s="1440"/>
      <c r="DV8" s="1440"/>
      <c r="DW8" s="1440"/>
      <c r="DX8" s="1440"/>
      <c r="DY8" s="1440"/>
      <c r="DZ8" s="1440"/>
      <c r="EA8" s="1440"/>
      <c r="EB8" s="1440"/>
      <c r="EC8" s="1440"/>
      <c r="ED8" s="1440"/>
      <c r="EE8" s="1440"/>
      <c r="EF8" s="1440"/>
      <c r="EG8" s="1440"/>
      <c r="EH8" s="1440"/>
      <c r="EI8" s="1440"/>
      <c r="EJ8" s="1440"/>
      <c r="EK8" s="1440"/>
      <c r="EL8" s="1440"/>
      <c r="EM8" s="1440"/>
      <c r="EN8" s="1440"/>
      <c r="EO8" s="1440"/>
      <c r="EP8" s="1440"/>
      <c r="EQ8" s="1440"/>
      <c r="ER8" s="1440"/>
      <c r="ES8" s="1440"/>
      <c r="ET8" s="1440"/>
      <c r="EU8" s="1440"/>
      <c r="EV8" s="1440"/>
      <c r="EW8" s="1440"/>
      <c r="EX8" s="1440"/>
      <c r="EY8" s="1440"/>
      <c r="EZ8" s="1440"/>
      <c r="FA8" s="1440"/>
      <c r="FB8" s="1440"/>
      <c r="FC8" s="1440"/>
      <c r="FD8" s="1440"/>
      <c r="FE8" s="1440"/>
      <c r="FF8" s="1440"/>
      <c r="FG8" s="1440"/>
      <c r="FH8" s="1440"/>
      <c r="FI8" s="1440"/>
      <c r="FJ8" s="1440"/>
      <c r="FK8" s="1440"/>
      <c r="FL8" s="1440"/>
      <c r="FM8" s="1440"/>
      <c r="FN8" s="1440"/>
      <c r="FO8" s="1440"/>
      <c r="FP8" s="1440"/>
      <c r="FQ8" s="1440"/>
      <c r="FR8" s="1440"/>
      <c r="FS8" s="1440"/>
      <c r="FT8" s="1440"/>
      <c r="FU8" s="1440"/>
      <c r="FV8" s="1440"/>
      <c r="FW8" s="1440"/>
      <c r="FX8" s="1440"/>
      <c r="FY8" s="1440"/>
      <c r="FZ8" s="1440"/>
      <c r="GA8" s="1440"/>
      <c r="GB8" s="1440"/>
      <c r="GC8" s="1440"/>
      <c r="GD8" s="1440"/>
      <c r="GE8" s="1440"/>
      <c r="GF8" s="1440"/>
      <c r="GG8" s="1440"/>
      <c r="GH8" s="1440"/>
      <c r="GI8" s="1440"/>
      <c r="GJ8" s="1440"/>
      <c r="GK8" s="1440"/>
      <c r="GL8" s="1440"/>
      <c r="GM8" s="1440"/>
      <c r="GN8" s="1440"/>
      <c r="GO8" s="1440"/>
      <c r="GP8" s="1440"/>
      <c r="GQ8" s="1440"/>
      <c r="GR8" s="1440"/>
      <c r="GS8" s="1440"/>
      <c r="GT8" s="1440"/>
      <c r="GU8" s="1440"/>
      <c r="GV8" s="1440"/>
      <c r="GW8" s="1440"/>
      <c r="GX8" s="1440"/>
      <c r="GY8" s="1440"/>
      <c r="GZ8" s="1440"/>
      <c r="HA8" s="1440"/>
      <c r="HB8" s="1440"/>
      <c r="HC8" s="1440"/>
      <c r="HD8" s="1440"/>
      <c r="HE8" s="1440"/>
      <c r="HF8" s="1440"/>
      <c r="HG8" s="1440"/>
      <c r="HH8" s="1440"/>
      <c r="HI8" s="1440"/>
      <c r="HJ8" s="1440"/>
      <c r="HK8" s="1440"/>
      <c r="HL8" s="1440"/>
      <c r="HM8" s="1440"/>
      <c r="HN8" s="1440"/>
      <c r="HO8" s="1440"/>
      <c r="HP8" s="1440"/>
      <c r="HQ8" s="1440"/>
      <c r="HR8" s="1440"/>
      <c r="HS8" s="1440"/>
      <c r="HT8" s="1440"/>
      <c r="HU8" s="1440"/>
      <c r="HV8" s="1440"/>
      <c r="HW8" s="1440"/>
      <c r="HX8" s="1440"/>
      <c r="HY8" s="1440"/>
      <c r="HZ8" s="1440"/>
      <c r="IA8" s="1440"/>
      <c r="IB8" s="1440"/>
      <c r="IC8" s="1440"/>
      <c r="ID8" s="1440"/>
    </row>
    <row r="9" spans="1:238" s="1442" customFormat="1" ht="18.75">
      <c r="A9" s="944"/>
      <c r="B9" s="1443" t="s">
        <v>79</v>
      </c>
      <c r="C9" s="950"/>
      <c r="D9" s="1444" t="s">
        <v>255</v>
      </c>
      <c r="E9" s="944"/>
      <c r="F9" s="1445"/>
      <c r="G9" s="1446">
        <v>1.5</v>
      </c>
      <c r="H9" s="1447">
        <v>45</v>
      </c>
      <c r="I9" s="1448">
        <v>16</v>
      </c>
      <c r="J9" s="1448"/>
      <c r="K9" s="1448"/>
      <c r="L9" s="1448">
        <v>16</v>
      </c>
      <c r="M9" s="1449">
        <v>29</v>
      </c>
      <c r="N9" s="949"/>
      <c r="O9" s="950"/>
      <c r="P9" s="951"/>
      <c r="Q9" s="952"/>
      <c r="R9" s="953"/>
      <c r="S9" s="1336">
        <v>2</v>
      </c>
      <c r="T9" s="1440"/>
      <c r="U9" s="1441" t="s">
        <v>275</v>
      </c>
      <c r="V9" s="1441" t="s">
        <v>275</v>
      </c>
      <c r="W9" s="1441" t="s">
        <v>275</v>
      </c>
      <c r="X9" s="1441" t="s">
        <v>275</v>
      </c>
      <c r="Y9" s="1441" t="s">
        <v>275</v>
      </c>
      <c r="Z9" s="1441" t="s">
        <v>274</v>
      </c>
      <c r="AA9" s="1440"/>
      <c r="AB9" s="1440"/>
      <c r="AC9" s="1440"/>
      <c r="AD9" s="1440"/>
      <c r="AE9" s="1440"/>
      <c r="AF9" s="1440"/>
      <c r="AG9" s="1440"/>
      <c r="AH9" s="1440"/>
      <c r="AI9" s="1440"/>
      <c r="AJ9" s="1440"/>
      <c r="AK9" s="1440"/>
      <c r="AL9" s="1441"/>
      <c r="AM9" s="1440"/>
      <c r="AN9" s="1440"/>
      <c r="AO9" s="1440"/>
      <c r="AP9" s="1440"/>
      <c r="AQ9" s="1440"/>
      <c r="AR9" s="1440"/>
      <c r="AS9" s="1440"/>
      <c r="AT9" s="1440"/>
      <c r="AU9" s="1440"/>
      <c r="AV9" s="1440"/>
      <c r="AW9" s="1440"/>
      <c r="AX9" s="1440"/>
      <c r="AY9" s="1440"/>
      <c r="AZ9" s="1440"/>
      <c r="BA9" s="1440"/>
      <c r="BB9" s="1440"/>
      <c r="BC9" s="1440"/>
      <c r="BD9" s="1440"/>
      <c r="BE9" s="1440"/>
      <c r="BF9" s="1440"/>
      <c r="BG9" s="1440"/>
      <c r="BH9" s="1440"/>
      <c r="BI9" s="1440"/>
      <c r="BJ9" s="1440"/>
      <c r="BK9" s="1440"/>
      <c r="BL9" s="1440"/>
      <c r="BM9" s="1440"/>
      <c r="BN9" s="1440"/>
      <c r="BO9" s="1440"/>
      <c r="BP9" s="1440"/>
      <c r="BQ9" s="1440"/>
      <c r="BR9" s="1440"/>
      <c r="BS9" s="1440"/>
      <c r="BT9" s="1440"/>
      <c r="BU9" s="1440"/>
      <c r="BV9" s="1440"/>
      <c r="BW9" s="1440"/>
      <c r="BX9" s="1440"/>
      <c r="BY9" s="1440"/>
      <c r="BZ9" s="1440"/>
      <c r="CA9" s="1440"/>
      <c r="CB9" s="1440"/>
      <c r="CC9" s="1440"/>
      <c r="CD9" s="1440"/>
      <c r="CE9" s="1440"/>
      <c r="CF9" s="1440"/>
      <c r="CG9" s="1440"/>
      <c r="CH9" s="1440"/>
      <c r="CI9" s="1440"/>
      <c r="CJ9" s="1440"/>
      <c r="CK9" s="1440"/>
      <c r="CL9" s="1440"/>
      <c r="CM9" s="1440"/>
      <c r="CN9" s="1440"/>
      <c r="CO9" s="1440"/>
      <c r="CP9" s="1440"/>
      <c r="CQ9" s="1440"/>
      <c r="CR9" s="1440"/>
      <c r="CS9" s="1440"/>
      <c r="CT9" s="1440"/>
      <c r="CU9" s="1440"/>
      <c r="CV9" s="1440"/>
      <c r="CW9" s="1440"/>
      <c r="CX9" s="1440"/>
      <c r="CY9" s="1440"/>
      <c r="CZ9" s="1440"/>
      <c r="DA9" s="1440"/>
      <c r="DB9" s="1440"/>
      <c r="DC9" s="1440"/>
      <c r="DD9" s="1440"/>
      <c r="DE9" s="1440"/>
      <c r="DF9" s="1440"/>
      <c r="DG9" s="1440"/>
      <c r="DH9" s="1440"/>
      <c r="DI9" s="1440"/>
      <c r="DJ9" s="1440"/>
      <c r="DK9" s="1440"/>
      <c r="DL9" s="1440"/>
      <c r="DM9" s="1440"/>
      <c r="DN9" s="1440"/>
      <c r="DO9" s="1440"/>
      <c r="DP9" s="1440"/>
      <c r="DQ9" s="1440"/>
      <c r="DR9" s="1440"/>
      <c r="DS9" s="1440"/>
      <c r="DT9" s="1440"/>
      <c r="DU9" s="1440"/>
      <c r="DV9" s="1440"/>
      <c r="DW9" s="1440"/>
      <c r="DX9" s="1440"/>
      <c r="DY9" s="1440"/>
      <c r="DZ9" s="1440"/>
      <c r="EA9" s="1440"/>
      <c r="EB9" s="1440"/>
      <c r="EC9" s="1440"/>
      <c r="ED9" s="1440"/>
      <c r="EE9" s="1440"/>
      <c r="EF9" s="1440"/>
      <c r="EG9" s="1440"/>
      <c r="EH9" s="1440"/>
      <c r="EI9" s="1440"/>
      <c r="EJ9" s="1440"/>
      <c r="EK9" s="1440"/>
      <c r="EL9" s="1440"/>
      <c r="EM9" s="1440"/>
      <c r="EN9" s="1440"/>
      <c r="EO9" s="1440"/>
      <c r="EP9" s="1440"/>
      <c r="EQ9" s="1440"/>
      <c r="ER9" s="1440"/>
      <c r="ES9" s="1440"/>
      <c r="ET9" s="1440"/>
      <c r="EU9" s="1440"/>
      <c r="EV9" s="1440"/>
      <c r="EW9" s="1440"/>
      <c r="EX9" s="1440"/>
      <c r="EY9" s="1440"/>
      <c r="EZ9" s="1440"/>
      <c r="FA9" s="1440"/>
      <c r="FB9" s="1440"/>
      <c r="FC9" s="1440"/>
      <c r="FD9" s="1440"/>
      <c r="FE9" s="1440"/>
      <c r="FF9" s="1440"/>
      <c r="FG9" s="1440"/>
      <c r="FH9" s="1440"/>
      <c r="FI9" s="1440"/>
      <c r="FJ9" s="1440"/>
      <c r="FK9" s="1440"/>
      <c r="FL9" s="1440"/>
      <c r="FM9" s="1440"/>
      <c r="FN9" s="1440"/>
      <c r="FO9" s="1440"/>
      <c r="FP9" s="1440"/>
      <c r="FQ9" s="1440"/>
      <c r="FR9" s="1440"/>
      <c r="FS9" s="1440"/>
      <c r="FT9" s="1440"/>
      <c r="FU9" s="1440"/>
      <c r="FV9" s="1440"/>
      <c r="FW9" s="1440"/>
      <c r="FX9" s="1440"/>
      <c r="FY9" s="1440"/>
      <c r="FZ9" s="1440"/>
      <c r="GA9" s="1440"/>
      <c r="GB9" s="1440"/>
      <c r="GC9" s="1440"/>
      <c r="GD9" s="1440"/>
      <c r="GE9" s="1440"/>
      <c r="GF9" s="1440"/>
      <c r="GG9" s="1440"/>
      <c r="GH9" s="1440"/>
      <c r="GI9" s="1440"/>
      <c r="GJ9" s="1440"/>
      <c r="GK9" s="1440"/>
      <c r="GL9" s="1440"/>
      <c r="GM9" s="1440"/>
      <c r="GN9" s="1440"/>
      <c r="GO9" s="1440"/>
      <c r="GP9" s="1440"/>
      <c r="GQ9" s="1440"/>
      <c r="GR9" s="1440"/>
      <c r="GS9" s="1440"/>
      <c r="GT9" s="1440"/>
      <c r="GU9" s="1440"/>
      <c r="GV9" s="1440"/>
      <c r="GW9" s="1440"/>
      <c r="GX9" s="1440"/>
      <c r="GY9" s="1440"/>
      <c r="GZ9" s="1440"/>
      <c r="HA9" s="1440"/>
      <c r="HB9" s="1440"/>
      <c r="HC9" s="1440"/>
      <c r="HD9" s="1440"/>
      <c r="HE9" s="1440"/>
      <c r="HF9" s="1440"/>
      <c r="HG9" s="1440"/>
      <c r="HH9" s="1440"/>
      <c r="HI9" s="1440"/>
      <c r="HJ9" s="1440"/>
      <c r="HK9" s="1440"/>
      <c r="HL9" s="1440"/>
      <c r="HM9" s="1440"/>
      <c r="HN9" s="1440"/>
      <c r="HO9" s="1440"/>
      <c r="HP9" s="1440"/>
      <c r="HQ9" s="1440"/>
      <c r="HR9" s="1440"/>
      <c r="HS9" s="1440"/>
      <c r="HT9" s="1440"/>
      <c r="HU9" s="1440"/>
      <c r="HV9" s="1440"/>
      <c r="HW9" s="1440"/>
      <c r="HX9" s="1440"/>
      <c r="HY9" s="1440"/>
      <c r="HZ9" s="1440"/>
      <c r="IA9" s="1440"/>
      <c r="IB9" s="1440"/>
      <c r="IC9" s="1440"/>
      <c r="ID9" s="1440"/>
    </row>
    <row r="10" spans="1:238" s="1442" customFormat="1" ht="38.25" thickBot="1">
      <c r="A10" s="1016"/>
      <c r="B10" s="1600" t="s">
        <v>76</v>
      </c>
      <c r="C10" s="1601"/>
      <c r="D10" s="1475" t="s">
        <v>257</v>
      </c>
      <c r="E10" s="1475"/>
      <c r="F10" s="1602"/>
      <c r="G10" s="1603"/>
      <c r="H10" s="1603"/>
      <c r="I10" s="1601"/>
      <c r="J10" s="1475"/>
      <c r="K10" s="1475"/>
      <c r="L10" s="1475"/>
      <c r="M10" s="1602"/>
      <c r="N10" s="1601"/>
      <c r="O10" s="1604"/>
      <c r="P10" s="1602"/>
      <c r="Q10" s="1605" t="s">
        <v>233</v>
      </c>
      <c r="R10" s="1605" t="s">
        <v>233</v>
      </c>
      <c r="S10" s="1605" t="s">
        <v>233</v>
      </c>
      <c r="T10" s="1440"/>
      <c r="U10" s="1441" t="s">
        <v>275</v>
      </c>
      <c r="V10" s="1441" t="s">
        <v>275</v>
      </c>
      <c r="W10" s="1441" t="s">
        <v>275</v>
      </c>
      <c r="X10" s="1441" t="s">
        <v>274</v>
      </c>
      <c r="Y10" s="1441" t="s">
        <v>274</v>
      </c>
      <c r="Z10" s="1441" t="s">
        <v>274</v>
      </c>
      <c r="AA10" s="1440"/>
      <c r="AB10" s="1440"/>
      <c r="AC10" s="1440"/>
      <c r="AD10" s="1440"/>
      <c r="AE10" s="1440"/>
      <c r="AF10" s="1440"/>
      <c r="AG10" s="1440"/>
      <c r="AH10" s="1440"/>
      <c r="AI10" s="1440"/>
      <c r="AJ10" s="1440"/>
      <c r="AK10" s="1440"/>
      <c r="AL10" s="1441"/>
      <c r="AM10" s="1440"/>
      <c r="AN10" s="1440"/>
      <c r="AO10" s="1440"/>
      <c r="AP10" s="1440"/>
      <c r="AQ10" s="1440"/>
      <c r="AR10" s="1440"/>
      <c r="AS10" s="1440"/>
      <c r="AT10" s="1440"/>
      <c r="AU10" s="1440"/>
      <c r="AV10" s="1440"/>
      <c r="AW10" s="1440"/>
      <c r="AX10" s="1440"/>
      <c r="AY10" s="1440"/>
      <c r="AZ10" s="1440"/>
      <c r="BA10" s="1440"/>
      <c r="BB10" s="1440"/>
      <c r="BC10" s="1440"/>
      <c r="BD10" s="1440"/>
      <c r="BE10" s="1440"/>
      <c r="BF10" s="1440"/>
      <c r="BG10" s="1440"/>
      <c r="BH10" s="1440"/>
      <c r="BI10" s="1440"/>
      <c r="BJ10" s="1440"/>
      <c r="BK10" s="1440"/>
      <c r="BL10" s="1440"/>
      <c r="BM10" s="1440"/>
      <c r="BN10" s="1440"/>
      <c r="BO10" s="1440"/>
      <c r="BP10" s="1440"/>
      <c r="BQ10" s="1440"/>
      <c r="BR10" s="1440"/>
      <c r="BS10" s="1440"/>
      <c r="BT10" s="1440"/>
      <c r="BU10" s="1440"/>
      <c r="BV10" s="1440"/>
      <c r="BW10" s="1440"/>
      <c r="BX10" s="1440"/>
      <c r="BY10" s="1440"/>
      <c r="BZ10" s="1440"/>
      <c r="CA10" s="1440"/>
      <c r="CB10" s="1440"/>
      <c r="CC10" s="1440"/>
      <c r="CD10" s="1440"/>
      <c r="CE10" s="1440"/>
      <c r="CF10" s="1440"/>
      <c r="CG10" s="1440"/>
      <c r="CH10" s="1440"/>
      <c r="CI10" s="1440"/>
      <c r="CJ10" s="1440"/>
      <c r="CK10" s="1440"/>
      <c r="CL10" s="1440"/>
      <c r="CM10" s="1440"/>
      <c r="CN10" s="1440"/>
      <c r="CO10" s="1440"/>
      <c r="CP10" s="1440"/>
      <c r="CQ10" s="1440"/>
      <c r="CR10" s="1440"/>
      <c r="CS10" s="1440"/>
      <c r="CT10" s="1440"/>
      <c r="CU10" s="1440"/>
      <c r="CV10" s="1440"/>
      <c r="CW10" s="1440"/>
      <c r="CX10" s="1440"/>
      <c r="CY10" s="1440"/>
      <c r="CZ10" s="1440"/>
      <c r="DA10" s="1440"/>
      <c r="DB10" s="1440"/>
      <c r="DC10" s="1440"/>
      <c r="DD10" s="1440"/>
      <c r="DE10" s="1440"/>
      <c r="DF10" s="1440"/>
      <c r="DG10" s="1440"/>
      <c r="DH10" s="1440"/>
      <c r="DI10" s="1440"/>
      <c r="DJ10" s="1440"/>
      <c r="DK10" s="1440"/>
      <c r="DL10" s="1440"/>
      <c r="DM10" s="1440"/>
      <c r="DN10" s="1440"/>
      <c r="DO10" s="1440"/>
      <c r="DP10" s="1440"/>
      <c r="DQ10" s="1440"/>
      <c r="DR10" s="1440"/>
      <c r="DS10" s="1440"/>
      <c r="DT10" s="1440"/>
      <c r="DU10" s="1440"/>
      <c r="DV10" s="1440"/>
      <c r="DW10" s="1440"/>
      <c r="DX10" s="1440"/>
      <c r="DY10" s="1440"/>
      <c r="DZ10" s="1440"/>
      <c r="EA10" s="1440"/>
      <c r="EB10" s="1440"/>
      <c r="EC10" s="1440"/>
      <c r="ED10" s="1440"/>
      <c r="EE10" s="1440"/>
      <c r="EF10" s="1440"/>
      <c r="EG10" s="1440"/>
      <c r="EH10" s="1440"/>
      <c r="EI10" s="1440"/>
      <c r="EJ10" s="1440"/>
      <c r="EK10" s="1440"/>
      <c r="EL10" s="1440"/>
      <c r="EM10" s="1440"/>
      <c r="EN10" s="1440"/>
      <c r="EO10" s="1440"/>
      <c r="EP10" s="1440"/>
      <c r="EQ10" s="1440"/>
      <c r="ER10" s="1440"/>
      <c r="ES10" s="1440"/>
      <c r="ET10" s="1440"/>
      <c r="EU10" s="1440"/>
      <c r="EV10" s="1440"/>
      <c r="EW10" s="1440"/>
      <c r="EX10" s="1440"/>
      <c r="EY10" s="1440"/>
      <c r="EZ10" s="1440"/>
      <c r="FA10" s="1440"/>
      <c r="FB10" s="1440"/>
      <c r="FC10" s="1440"/>
      <c r="FD10" s="1440"/>
      <c r="FE10" s="1440"/>
      <c r="FF10" s="1440"/>
      <c r="FG10" s="1440"/>
      <c r="FH10" s="1440"/>
      <c r="FI10" s="1440"/>
      <c r="FJ10" s="1440"/>
      <c r="FK10" s="1440"/>
      <c r="FL10" s="1440"/>
      <c r="FM10" s="1440"/>
      <c r="FN10" s="1440"/>
      <c r="FO10" s="1440"/>
      <c r="FP10" s="1440"/>
      <c r="FQ10" s="1440"/>
      <c r="FR10" s="1440"/>
      <c r="FS10" s="1440"/>
      <c r="FT10" s="1440"/>
      <c r="FU10" s="1440"/>
      <c r="FV10" s="1440"/>
      <c r="FW10" s="1440"/>
      <c r="FX10" s="1440"/>
      <c r="FY10" s="1440"/>
      <c r="FZ10" s="1440"/>
      <c r="GA10" s="1440"/>
      <c r="GB10" s="1440"/>
      <c r="GC10" s="1440"/>
      <c r="GD10" s="1440"/>
      <c r="GE10" s="1440"/>
      <c r="GF10" s="1440"/>
      <c r="GG10" s="1440"/>
      <c r="GH10" s="1440"/>
      <c r="GI10" s="1440"/>
      <c r="GJ10" s="1440"/>
      <c r="GK10" s="1440"/>
      <c r="GL10" s="1440"/>
      <c r="GM10" s="1440"/>
      <c r="GN10" s="1440"/>
      <c r="GO10" s="1440"/>
      <c r="GP10" s="1440"/>
      <c r="GQ10" s="1440"/>
      <c r="GR10" s="1440"/>
      <c r="GS10" s="1440"/>
      <c r="GT10" s="1440"/>
      <c r="GU10" s="1440"/>
      <c r="GV10" s="1440"/>
      <c r="GW10" s="1440"/>
      <c r="GX10" s="1440"/>
      <c r="GY10" s="1440"/>
      <c r="GZ10" s="1440"/>
      <c r="HA10" s="1440"/>
      <c r="HB10" s="1440"/>
      <c r="HC10" s="1440"/>
      <c r="HD10" s="1440"/>
      <c r="HE10" s="1440"/>
      <c r="HF10" s="1440"/>
      <c r="HG10" s="1440"/>
      <c r="HH10" s="1440"/>
      <c r="HI10" s="1440"/>
      <c r="HJ10" s="1440"/>
      <c r="HK10" s="1440"/>
      <c r="HL10" s="1440"/>
      <c r="HM10" s="1440"/>
      <c r="HN10" s="1440"/>
      <c r="HO10" s="1440"/>
      <c r="HP10" s="1440"/>
      <c r="HQ10" s="1440"/>
      <c r="HR10" s="1440"/>
      <c r="HS10" s="1440"/>
      <c r="HT10" s="1440"/>
      <c r="HU10" s="1440"/>
      <c r="HV10" s="1440"/>
      <c r="HW10" s="1440"/>
      <c r="HX10" s="1440"/>
      <c r="HY10" s="1440"/>
      <c r="HZ10" s="1440"/>
      <c r="IA10" s="1440"/>
      <c r="IB10" s="1440"/>
      <c r="IC10" s="1440"/>
      <c r="ID10" s="1440"/>
    </row>
    <row r="11" spans="1:238" s="1442" customFormat="1" ht="19.5" thickBot="1">
      <c r="A11" s="1606" t="s">
        <v>179</v>
      </c>
      <c r="B11" s="1607" t="s">
        <v>86</v>
      </c>
      <c r="C11" s="950"/>
      <c r="D11" s="980"/>
      <c r="E11" s="980"/>
      <c r="F11" s="916"/>
      <c r="G11" s="1608">
        <v>6</v>
      </c>
      <c r="H11" s="1448">
        <v>180</v>
      </c>
      <c r="I11" s="1498">
        <v>69</v>
      </c>
      <c r="J11" s="1498">
        <v>43</v>
      </c>
      <c r="K11" s="1499">
        <v>26</v>
      </c>
      <c r="L11" s="1499"/>
      <c r="M11" s="1506">
        <v>111</v>
      </c>
      <c r="N11" s="1447"/>
      <c r="O11" s="1448"/>
      <c r="P11" s="971"/>
      <c r="Q11" s="1447"/>
      <c r="R11" s="1448"/>
      <c r="S11" s="1448"/>
      <c r="T11" s="1513"/>
      <c r="U11" s="1441" t="s">
        <v>275</v>
      </c>
      <c r="V11" s="1441" t="s">
        <v>275</v>
      </c>
      <c r="W11" s="1441" t="s">
        <v>275</v>
      </c>
      <c r="X11" s="1441" t="s">
        <v>275</v>
      </c>
      <c r="Y11" s="1441" t="s">
        <v>274</v>
      </c>
      <c r="Z11" s="1441" t="s">
        <v>274</v>
      </c>
      <c r="AA11" s="1513"/>
      <c r="AB11" s="1513"/>
      <c r="AC11" s="1513"/>
      <c r="AD11" s="1513"/>
      <c r="AE11" s="1513"/>
      <c r="AF11" s="1513"/>
      <c r="AG11" s="1513"/>
      <c r="AH11" s="1513"/>
      <c r="AI11" s="1513"/>
      <c r="AJ11" s="1513"/>
      <c r="AK11" s="1513"/>
      <c r="AL11" s="1514"/>
      <c r="AM11" s="1513"/>
      <c r="AN11" s="1513"/>
      <c r="AO11" s="1513"/>
      <c r="AP11" s="1513"/>
      <c r="AQ11" s="1513"/>
      <c r="AR11" s="1513"/>
      <c r="AS11" s="1513"/>
      <c r="AT11" s="1513"/>
      <c r="AU11" s="1513"/>
      <c r="AV11" s="1513"/>
      <c r="AW11" s="1513"/>
      <c r="AX11" s="1513"/>
      <c r="AY11" s="1513"/>
      <c r="AZ11" s="1513"/>
      <c r="BA11" s="1513"/>
      <c r="BB11" s="1513"/>
      <c r="BC11" s="1513"/>
      <c r="BD11" s="1513"/>
      <c r="BE11" s="1513"/>
      <c r="BF11" s="1513"/>
      <c r="BG11" s="1513"/>
      <c r="BH11" s="1513"/>
      <c r="BI11" s="1513"/>
      <c r="BJ11" s="1513"/>
      <c r="BK11" s="1513"/>
      <c r="BL11" s="1513"/>
      <c r="BM11" s="1513"/>
      <c r="BN11" s="1513"/>
      <c r="BO11" s="1513"/>
      <c r="BP11" s="1513"/>
      <c r="BQ11" s="1513"/>
      <c r="BR11" s="1513"/>
      <c r="BS11" s="1513"/>
      <c r="BT11" s="1513"/>
      <c r="BU11" s="1513"/>
      <c r="BV11" s="1513"/>
      <c r="BW11" s="1513"/>
      <c r="BX11" s="1513"/>
      <c r="BY11" s="1513"/>
      <c r="BZ11" s="1513"/>
      <c r="CA11" s="1513"/>
      <c r="CB11" s="1513"/>
      <c r="CC11" s="1513"/>
      <c r="CD11" s="1513"/>
      <c r="CE11" s="1513"/>
      <c r="CF11" s="1513"/>
      <c r="CG11" s="1513"/>
      <c r="CH11" s="1513"/>
      <c r="CI11" s="1513"/>
      <c r="CJ11" s="1513"/>
      <c r="CK11" s="1513"/>
      <c r="CL11" s="1513"/>
      <c r="CM11" s="1513"/>
      <c r="CN11" s="1513"/>
      <c r="CO11" s="1513"/>
      <c r="CP11" s="1513"/>
      <c r="CQ11" s="1513"/>
      <c r="CR11" s="1513"/>
      <c r="CS11" s="1513"/>
      <c r="CT11" s="1513"/>
      <c r="CU11" s="1513"/>
      <c r="CV11" s="1513"/>
      <c r="CW11" s="1513"/>
      <c r="CX11" s="1513"/>
      <c r="CY11" s="1513"/>
      <c r="CZ11" s="1513"/>
      <c r="DA11" s="1513"/>
      <c r="DB11" s="1513"/>
      <c r="DC11" s="1513"/>
      <c r="DD11" s="1513"/>
      <c r="DE11" s="1513"/>
      <c r="DF11" s="1513"/>
      <c r="DG11" s="1513"/>
      <c r="DH11" s="1513"/>
      <c r="DI11" s="1513"/>
      <c r="DJ11" s="1513"/>
      <c r="DK11" s="1513"/>
      <c r="DL11" s="1513"/>
      <c r="DM11" s="1513"/>
      <c r="DN11" s="1513"/>
      <c r="DO11" s="1513"/>
      <c r="DP11" s="1513"/>
      <c r="DQ11" s="1513"/>
      <c r="DR11" s="1513"/>
      <c r="DS11" s="1513"/>
      <c r="DT11" s="1513"/>
      <c r="DU11" s="1513"/>
      <c r="DV11" s="1513"/>
      <c r="DW11" s="1513"/>
      <c r="DX11" s="1513"/>
      <c r="DY11" s="1513"/>
      <c r="DZ11" s="1513"/>
      <c r="EA11" s="1513"/>
      <c r="EB11" s="1513"/>
      <c r="EC11" s="1513"/>
      <c r="ED11" s="1513"/>
      <c r="EE11" s="1513"/>
      <c r="EF11" s="1513"/>
      <c r="EG11" s="1513"/>
      <c r="EH11" s="1513"/>
      <c r="EI11" s="1513"/>
      <c r="EJ11" s="1513"/>
      <c r="EK11" s="1513"/>
      <c r="EL11" s="1513"/>
      <c r="EM11" s="1513"/>
      <c r="EN11" s="1513"/>
      <c r="EO11" s="1513"/>
      <c r="EP11" s="1513"/>
      <c r="EQ11" s="1513"/>
      <c r="ER11" s="1513"/>
      <c r="ES11" s="1513"/>
      <c r="ET11" s="1513"/>
      <c r="EU11" s="1513"/>
      <c r="EV11" s="1513"/>
      <c r="EW11" s="1513"/>
      <c r="EX11" s="1513"/>
      <c r="EY11" s="1513"/>
      <c r="EZ11" s="1513"/>
      <c r="FA11" s="1513"/>
      <c r="FB11" s="1513"/>
      <c r="FC11" s="1513"/>
      <c r="FD11" s="1513"/>
      <c r="FE11" s="1513"/>
      <c r="FF11" s="1513"/>
      <c r="FG11" s="1513"/>
      <c r="FH11" s="1513"/>
      <c r="FI11" s="1513"/>
      <c r="FJ11" s="1513"/>
      <c r="FK11" s="1513"/>
      <c r="FL11" s="1513"/>
      <c r="FM11" s="1513"/>
      <c r="FN11" s="1513"/>
      <c r="FO11" s="1513"/>
      <c r="FP11" s="1513"/>
      <c r="FQ11" s="1513"/>
      <c r="FR11" s="1513"/>
      <c r="FS11" s="1513"/>
      <c r="FT11" s="1513"/>
      <c r="FU11" s="1513"/>
      <c r="FV11" s="1513"/>
      <c r="FW11" s="1513"/>
      <c r="FX11" s="1513"/>
      <c r="FY11" s="1513"/>
      <c r="FZ11" s="1513"/>
      <c r="GA11" s="1513"/>
      <c r="GB11" s="1513"/>
      <c r="GC11" s="1513"/>
      <c r="GD11" s="1513"/>
      <c r="GE11" s="1513"/>
      <c r="GF11" s="1513"/>
      <c r="GG11" s="1513"/>
      <c r="GH11" s="1513"/>
      <c r="GI11" s="1513"/>
      <c r="GJ11" s="1513"/>
      <c r="GK11" s="1513"/>
      <c r="GL11" s="1513"/>
      <c r="GM11" s="1513"/>
      <c r="GN11" s="1513"/>
      <c r="GO11" s="1513"/>
      <c r="GP11" s="1513"/>
      <c r="GQ11" s="1513"/>
      <c r="GR11" s="1513"/>
      <c r="GS11" s="1513"/>
      <c r="GT11" s="1513"/>
      <c r="GU11" s="1513"/>
      <c r="GV11" s="1513"/>
      <c r="GW11" s="1513"/>
      <c r="GX11" s="1513"/>
      <c r="GY11" s="1513"/>
      <c r="GZ11" s="1513"/>
      <c r="HA11" s="1513"/>
      <c r="HB11" s="1513"/>
      <c r="HC11" s="1513"/>
      <c r="HD11" s="1513"/>
      <c r="HE11" s="1513"/>
      <c r="HF11" s="1513"/>
      <c r="HG11" s="1513"/>
      <c r="HH11" s="1513"/>
      <c r="HI11" s="1513"/>
      <c r="HJ11" s="1513"/>
      <c r="HK11" s="1513"/>
      <c r="HL11" s="1513"/>
      <c r="HM11" s="1513"/>
      <c r="HN11" s="1513"/>
      <c r="HO11" s="1513"/>
      <c r="HP11" s="1513"/>
      <c r="HQ11" s="1513"/>
      <c r="HR11" s="1513"/>
      <c r="HS11" s="1513"/>
      <c r="HT11" s="1513"/>
      <c r="HU11" s="1513"/>
      <c r="HV11" s="1513"/>
      <c r="HW11" s="1513"/>
      <c r="HX11" s="1513"/>
      <c r="HY11" s="1513"/>
      <c r="HZ11" s="1513"/>
      <c r="IA11" s="1513"/>
      <c r="IB11" s="1513"/>
      <c r="IC11" s="1513"/>
      <c r="ID11" s="1513"/>
    </row>
    <row r="12" spans="1:238" s="1442" customFormat="1" ht="18.75">
      <c r="A12" s="944" t="s">
        <v>181</v>
      </c>
      <c r="B12" s="953" t="s">
        <v>79</v>
      </c>
      <c r="C12" s="950" t="s">
        <v>255</v>
      </c>
      <c r="D12" s="980"/>
      <c r="E12" s="980"/>
      <c r="F12" s="916"/>
      <c r="G12" s="1609">
        <v>2</v>
      </c>
      <c r="H12" s="950">
        <v>60</v>
      </c>
      <c r="I12" s="1494">
        <v>24</v>
      </c>
      <c r="J12" s="1494">
        <v>16</v>
      </c>
      <c r="K12" s="1518">
        <v>8</v>
      </c>
      <c r="L12" s="1518"/>
      <c r="M12" s="1519">
        <v>36</v>
      </c>
      <c r="N12" s="959"/>
      <c r="O12" s="1610"/>
      <c r="P12" s="1611"/>
      <c r="Q12" s="1612"/>
      <c r="R12" s="1613"/>
      <c r="S12" s="1614">
        <v>3</v>
      </c>
      <c r="T12" s="1513"/>
      <c r="U12" s="1441" t="s">
        <v>275</v>
      </c>
      <c r="V12" s="1441" t="s">
        <v>275</v>
      </c>
      <c r="W12" s="1441" t="s">
        <v>275</v>
      </c>
      <c r="X12" s="1441" t="s">
        <v>275</v>
      </c>
      <c r="Y12" s="1441" t="s">
        <v>275</v>
      </c>
      <c r="Z12" s="1441" t="s">
        <v>274</v>
      </c>
      <c r="AA12" s="1513"/>
      <c r="AB12" s="1513"/>
      <c r="AC12" s="1513"/>
      <c r="AD12" s="1513"/>
      <c r="AE12" s="1513"/>
      <c r="AF12" s="1513"/>
      <c r="AG12" s="1513"/>
      <c r="AH12" s="1513"/>
      <c r="AI12" s="1513"/>
      <c r="AJ12" s="1513"/>
      <c r="AK12" s="1513"/>
      <c r="AL12" s="1514"/>
      <c r="AM12" s="1513"/>
      <c r="AN12" s="1513"/>
      <c r="AO12" s="1513"/>
      <c r="AP12" s="1513"/>
      <c r="AQ12" s="1513"/>
      <c r="AR12" s="1513"/>
      <c r="AS12" s="1513"/>
      <c r="AT12" s="1513"/>
      <c r="AU12" s="1513"/>
      <c r="AV12" s="1513"/>
      <c r="AW12" s="1513"/>
      <c r="AX12" s="1513"/>
      <c r="AY12" s="1513"/>
      <c r="AZ12" s="1513"/>
      <c r="BA12" s="1513"/>
      <c r="BB12" s="1513"/>
      <c r="BC12" s="1513"/>
      <c r="BD12" s="1513"/>
      <c r="BE12" s="1513"/>
      <c r="BF12" s="1513"/>
      <c r="BG12" s="1513"/>
      <c r="BH12" s="1513"/>
      <c r="BI12" s="1513"/>
      <c r="BJ12" s="1513"/>
      <c r="BK12" s="1513"/>
      <c r="BL12" s="1513"/>
      <c r="BM12" s="1513"/>
      <c r="BN12" s="1513"/>
      <c r="BO12" s="1513"/>
      <c r="BP12" s="1513"/>
      <c r="BQ12" s="1513"/>
      <c r="BR12" s="1513"/>
      <c r="BS12" s="1513"/>
      <c r="BT12" s="1513"/>
      <c r="BU12" s="1513"/>
      <c r="BV12" s="1513"/>
      <c r="BW12" s="1513"/>
      <c r="BX12" s="1513"/>
      <c r="BY12" s="1513"/>
      <c r="BZ12" s="1513"/>
      <c r="CA12" s="1513"/>
      <c r="CB12" s="1513"/>
      <c r="CC12" s="1513"/>
      <c r="CD12" s="1513"/>
      <c r="CE12" s="1513"/>
      <c r="CF12" s="1513"/>
      <c r="CG12" s="1513"/>
      <c r="CH12" s="1513"/>
      <c r="CI12" s="1513"/>
      <c r="CJ12" s="1513"/>
      <c r="CK12" s="1513"/>
      <c r="CL12" s="1513"/>
      <c r="CM12" s="1513"/>
      <c r="CN12" s="1513"/>
      <c r="CO12" s="1513"/>
      <c r="CP12" s="1513"/>
      <c r="CQ12" s="1513"/>
      <c r="CR12" s="1513"/>
      <c r="CS12" s="1513"/>
      <c r="CT12" s="1513"/>
      <c r="CU12" s="1513"/>
      <c r="CV12" s="1513"/>
      <c r="CW12" s="1513"/>
      <c r="CX12" s="1513"/>
      <c r="CY12" s="1513"/>
      <c r="CZ12" s="1513"/>
      <c r="DA12" s="1513"/>
      <c r="DB12" s="1513"/>
      <c r="DC12" s="1513"/>
      <c r="DD12" s="1513"/>
      <c r="DE12" s="1513"/>
      <c r="DF12" s="1513"/>
      <c r="DG12" s="1513"/>
      <c r="DH12" s="1513"/>
      <c r="DI12" s="1513"/>
      <c r="DJ12" s="1513"/>
      <c r="DK12" s="1513"/>
      <c r="DL12" s="1513"/>
      <c r="DM12" s="1513"/>
      <c r="DN12" s="1513"/>
      <c r="DO12" s="1513"/>
      <c r="DP12" s="1513"/>
      <c r="DQ12" s="1513"/>
      <c r="DR12" s="1513"/>
      <c r="DS12" s="1513"/>
      <c r="DT12" s="1513"/>
      <c r="DU12" s="1513"/>
      <c r="DV12" s="1513"/>
      <c r="DW12" s="1513"/>
      <c r="DX12" s="1513"/>
      <c r="DY12" s="1513"/>
      <c r="DZ12" s="1513"/>
      <c r="EA12" s="1513"/>
      <c r="EB12" s="1513"/>
      <c r="EC12" s="1513"/>
      <c r="ED12" s="1513"/>
      <c r="EE12" s="1513"/>
      <c r="EF12" s="1513"/>
      <c r="EG12" s="1513"/>
      <c r="EH12" s="1513"/>
      <c r="EI12" s="1513"/>
      <c r="EJ12" s="1513"/>
      <c r="EK12" s="1513"/>
      <c r="EL12" s="1513"/>
      <c r="EM12" s="1513"/>
      <c r="EN12" s="1513"/>
      <c r="EO12" s="1513"/>
      <c r="EP12" s="1513"/>
      <c r="EQ12" s="1513"/>
      <c r="ER12" s="1513"/>
      <c r="ES12" s="1513"/>
      <c r="ET12" s="1513"/>
      <c r="EU12" s="1513"/>
      <c r="EV12" s="1513"/>
      <c r="EW12" s="1513"/>
      <c r="EX12" s="1513"/>
      <c r="EY12" s="1513"/>
      <c r="EZ12" s="1513"/>
      <c r="FA12" s="1513"/>
      <c r="FB12" s="1513"/>
      <c r="FC12" s="1513"/>
      <c r="FD12" s="1513"/>
      <c r="FE12" s="1513"/>
      <c r="FF12" s="1513"/>
      <c r="FG12" s="1513"/>
      <c r="FH12" s="1513"/>
      <c r="FI12" s="1513"/>
      <c r="FJ12" s="1513"/>
      <c r="FK12" s="1513"/>
      <c r="FL12" s="1513"/>
      <c r="FM12" s="1513"/>
      <c r="FN12" s="1513"/>
      <c r="FO12" s="1513"/>
      <c r="FP12" s="1513"/>
      <c r="FQ12" s="1513"/>
      <c r="FR12" s="1513"/>
      <c r="FS12" s="1513"/>
      <c r="FT12" s="1513"/>
      <c r="FU12" s="1513"/>
      <c r="FV12" s="1513"/>
      <c r="FW12" s="1513"/>
      <c r="FX12" s="1513"/>
      <c r="FY12" s="1513"/>
      <c r="FZ12" s="1513"/>
      <c r="GA12" s="1513"/>
      <c r="GB12" s="1513"/>
      <c r="GC12" s="1513"/>
      <c r="GD12" s="1513"/>
      <c r="GE12" s="1513"/>
      <c r="GF12" s="1513"/>
      <c r="GG12" s="1513"/>
      <c r="GH12" s="1513"/>
      <c r="GI12" s="1513"/>
      <c r="GJ12" s="1513"/>
      <c r="GK12" s="1513"/>
      <c r="GL12" s="1513"/>
      <c r="GM12" s="1513"/>
      <c r="GN12" s="1513"/>
      <c r="GO12" s="1513"/>
      <c r="GP12" s="1513"/>
      <c r="GQ12" s="1513"/>
      <c r="GR12" s="1513"/>
      <c r="GS12" s="1513"/>
      <c r="GT12" s="1513"/>
      <c r="GU12" s="1513"/>
      <c r="GV12" s="1513"/>
      <c r="GW12" s="1513"/>
      <c r="GX12" s="1513"/>
      <c r="GY12" s="1513"/>
      <c r="GZ12" s="1513"/>
      <c r="HA12" s="1513"/>
      <c r="HB12" s="1513"/>
      <c r="HC12" s="1513"/>
      <c r="HD12" s="1513"/>
      <c r="HE12" s="1513"/>
      <c r="HF12" s="1513"/>
      <c r="HG12" s="1513"/>
      <c r="HH12" s="1513"/>
      <c r="HI12" s="1513"/>
      <c r="HJ12" s="1513"/>
      <c r="HK12" s="1513"/>
      <c r="HL12" s="1513"/>
      <c r="HM12" s="1513"/>
      <c r="HN12" s="1513"/>
      <c r="HO12" s="1513"/>
      <c r="HP12" s="1513"/>
      <c r="HQ12" s="1513"/>
      <c r="HR12" s="1513"/>
      <c r="HS12" s="1513"/>
      <c r="HT12" s="1513"/>
      <c r="HU12" s="1513"/>
      <c r="HV12" s="1513"/>
      <c r="HW12" s="1513"/>
      <c r="HX12" s="1513"/>
      <c r="HY12" s="1513"/>
      <c r="HZ12" s="1513"/>
      <c r="IA12" s="1513"/>
      <c r="IB12" s="1513"/>
      <c r="IC12" s="1513"/>
      <c r="ID12" s="1513"/>
    </row>
    <row r="13" spans="1:238" s="1442" customFormat="1" ht="18.75">
      <c r="A13" s="982" t="s">
        <v>208</v>
      </c>
      <c r="B13" s="1615" t="s">
        <v>101</v>
      </c>
      <c r="C13" s="991" t="s">
        <v>255</v>
      </c>
      <c r="D13" s="1426"/>
      <c r="E13" s="1426"/>
      <c r="F13" s="1597"/>
      <c r="G13" s="1616">
        <v>3</v>
      </c>
      <c r="H13" s="1458">
        <v>90</v>
      </c>
      <c r="I13" s="1617">
        <v>32</v>
      </c>
      <c r="J13" s="1617">
        <v>16</v>
      </c>
      <c r="K13" s="1618">
        <v>16</v>
      </c>
      <c r="L13" s="1618"/>
      <c r="M13" s="1619">
        <v>58</v>
      </c>
      <c r="N13" s="1458"/>
      <c r="O13" s="991"/>
      <c r="P13" s="1539"/>
      <c r="Q13" s="1539"/>
      <c r="R13" s="1539"/>
      <c r="S13" s="1620">
        <v>4</v>
      </c>
      <c r="T13" s="1513"/>
      <c r="U13" s="1441" t="s">
        <v>275</v>
      </c>
      <c r="V13" s="1441" t="s">
        <v>275</v>
      </c>
      <c r="W13" s="1441" t="s">
        <v>275</v>
      </c>
      <c r="X13" s="1441" t="s">
        <v>275</v>
      </c>
      <c r="Y13" s="1441" t="s">
        <v>275</v>
      </c>
      <c r="Z13" s="1441" t="s">
        <v>274</v>
      </c>
      <c r="AA13" s="1513"/>
      <c r="AB13" s="1513"/>
      <c r="AC13" s="1513"/>
      <c r="AD13" s="1513"/>
      <c r="AE13" s="1513"/>
      <c r="AF13" s="1513"/>
      <c r="AG13" s="1513"/>
      <c r="AH13" s="1513"/>
      <c r="AI13" s="1513"/>
      <c r="AJ13" s="1513"/>
      <c r="AK13" s="1513"/>
      <c r="AL13" s="1514"/>
      <c r="AM13" s="1513"/>
      <c r="AN13" s="1513"/>
      <c r="AO13" s="1513"/>
      <c r="AP13" s="1513"/>
      <c r="AQ13" s="1513"/>
      <c r="AR13" s="1513"/>
      <c r="AS13" s="1513"/>
      <c r="AT13" s="1513"/>
      <c r="AU13" s="1513"/>
      <c r="AV13" s="1513"/>
      <c r="AW13" s="1513"/>
      <c r="AX13" s="1513"/>
      <c r="AY13" s="1513"/>
      <c r="AZ13" s="1513"/>
      <c r="BA13" s="1513"/>
      <c r="BB13" s="1513"/>
      <c r="BC13" s="1513"/>
      <c r="BD13" s="1513"/>
      <c r="BE13" s="1513"/>
      <c r="BF13" s="1513"/>
      <c r="BG13" s="1513"/>
      <c r="BH13" s="1513"/>
      <c r="BI13" s="1513"/>
      <c r="BJ13" s="1513"/>
      <c r="BK13" s="1513"/>
      <c r="BL13" s="1513"/>
      <c r="BM13" s="1513"/>
      <c r="BN13" s="1513"/>
      <c r="BO13" s="1513"/>
      <c r="BP13" s="1513"/>
      <c r="BQ13" s="1513"/>
      <c r="BR13" s="1513"/>
      <c r="BS13" s="1513"/>
      <c r="BT13" s="1513"/>
      <c r="BU13" s="1513"/>
      <c r="BV13" s="1513"/>
      <c r="BW13" s="1513"/>
      <c r="BX13" s="1513"/>
      <c r="BY13" s="1513"/>
      <c r="BZ13" s="1513"/>
      <c r="CA13" s="1513"/>
      <c r="CB13" s="1513"/>
      <c r="CC13" s="1513"/>
      <c r="CD13" s="1513"/>
      <c r="CE13" s="1513"/>
      <c r="CF13" s="1513"/>
      <c r="CG13" s="1513"/>
      <c r="CH13" s="1513"/>
      <c r="CI13" s="1513"/>
      <c r="CJ13" s="1513"/>
      <c r="CK13" s="1513"/>
      <c r="CL13" s="1513"/>
      <c r="CM13" s="1513"/>
      <c r="CN13" s="1513"/>
      <c r="CO13" s="1513"/>
      <c r="CP13" s="1513"/>
      <c r="CQ13" s="1513"/>
      <c r="CR13" s="1513"/>
      <c r="CS13" s="1513"/>
      <c r="CT13" s="1513"/>
      <c r="CU13" s="1513"/>
      <c r="CV13" s="1513"/>
      <c r="CW13" s="1513"/>
      <c r="CX13" s="1513"/>
      <c r="CY13" s="1513"/>
      <c r="CZ13" s="1513"/>
      <c r="DA13" s="1513"/>
      <c r="DB13" s="1513"/>
      <c r="DC13" s="1513"/>
      <c r="DD13" s="1513"/>
      <c r="DE13" s="1513"/>
      <c r="DF13" s="1513"/>
      <c r="DG13" s="1513"/>
      <c r="DH13" s="1513"/>
      <c r="DI13" s="1513"/>
      <c r="DJ13" s="1513"/>
      <c r="DK13" s="1513"/>
      <c r="DL13" s="1513"/>
      <c r="DM13" s="1513"/>
      <c r="DN13" s="1513"/>
      <c r="DO13" s="1513"/>
      <c r="DP13" s="1513"/>
      <c r="DQ13" s="1513"/>
      <c r="DR13" s="1513"/>
      <c r="DS13" s="1513"/>
      <c r="DT13" s="1513"/>
      <c r="DU13" s="1513"/>
      <c r="DV13" s="1513"/>
      <c r="DW13" s="1513"/>
      <c r="DX13" s="1513"/>
      <c r="DY13" s="1513"/>
      <c r="DZ13" s="1513"/>
      <c r="EA13" s="1513"/>
      <c r="EB13" s="1513"/>
      <c r="EC13" s="1513"/>
      <c r="ED13" s="1513"/>
      <c r="EE13" s="1513"/>
      <c r="EF13" s="1513"/>
      <c r="EG13" s="1513"/>
      <c r="EH13" s="1513"/>
      <c r="EI13" s="1513"/>
      <c r="EJ13" s="1513"/>
      <c r="EK13" s="1513"/>
      <c r="EL13" s="1513"/>
      <c r="EM13" s="1513"/>
      <c r="EN13" s="1513"/>
      <c r="EO13" s="1513"/>
      <c r="EP13" s="1513"/>
      <c r="EQ13" s="1513"/>
      <c r="ER13" s="1513"/>
      <c r="ES13" s="1513"/>
      <c r="ET13" s="1513"/>
      <c r="EU13" s="1513"/>
      <c r="EV13" s="1513"/>
      <c r="EW13" s="1513"/>
      <c r="EX13" s="1513"/>
      <c r="EY13" s="1513"/>
      <c r="EZ13" s="1513"/>
      <c r="FA13" s="1513"/>
      <c r="FB13" s="1513"/>
      <c r="FC13" s="1513"/>
      <c r="FD13" s="1513"/>
      <c r="FE13" s="1513"/>
      <c r="FF13" s="1513"/>
      <c r="FG13" s="1513"/>
      <c r="FH13" s="1513"/>
      <c r="FI13" s="1513"/>
      <c r="FJ13" s="1513"/>
      <c r="FK13" s="1513"/>
      <c r="FL13" s="1513"/>
      <c r="FM13" s="1513"/>
      <c r="FN13" s="1513"/>
      <c r="FO13" s="1513"/>
      <c r="FP13" s="1513"/>
      <c r="FQ13" s="1513"/>
      <c r="FR13" s="1513"/>
      <c r="FS13" s="1513"/>
      <c r="FT13" s="1513"/>
      <c r="FU13" s="1513"/>
      <c r="FV13" s="1513"/>
      <c r="FW13" s="1513"/>
      <c r="FX13" s="1513"/>
      <c r="FY13" s="1513"/>
      <c r="FZ13" s="1513"/>
      <c r="GA13" s="1513"/>
      <c r="GB13" s="1513"/>
      <c r="GC13" s="1513"/>
      <c r="GD13" s="1513"/>
      <c r="GE13" s="1513"/>
      <c r="GF13" s="1513"/>
      <c r="GG13" s="1513"/>
      <c r="GH13" s="1513"/>
      <c r="GI13" s="1513"/>
      <c r="GJ13" s="1513"/>
      <c r="GK13" s="1513"/>
      <c r="GL13" s="1513"/>
      <c r="GM13" s="1513"/>
      <c r="GN13" s="1513"/>
      <c r="GO13" s="1513"/>
      <c r="GP13" s="1513"/>
      <c r="GQ13" s="1513"/>
      <c r="GR13" s="1513"/>
      <c r="GS13" s="1513"/>
      <c r="GT13" s="1513"/>
      <c r="GU13" s="1513"/>
      <c r="GV13" s="1513"/>
      <c r="GW13" s="1513"/>
      <c r="GX13" s="1513"/>
      <c r="GY13" s="1513"/>
      <c r="GZ13" s="1513"/>
      <c r="HA13" s="1513"/>
      <c r="HB13" s="1513"/>
      <c r="HC13" s="1513"/>
      <c r="HD13" s="1513"/>
      <c r="HE13" s="1513"/>
      <c r="HF13" s="1513"/>
      <c r="HG13" s="1513"/>
      <c r="HH13" s="1513"/>
      <c r="HI13" s="1513"/>
      <c r="HJ13" s="1513"/>
      <c r="HK13" s="1513"/>
      <c r="HL13" s="1513"/>
      <c r="HM13" s="1513"/>
      <c r="HN13" s="1513"/>
      <c r="HO13" s="1513"/>
      <c r="HP13" s="1513"/>
      <c r="HQ13" s="1513"/>
      <c r="HR13" s="1513"/>
      <c r="HS13" s="1513"/>
      <c r="HT13" s="1513"/>
      <c r="HU13" s="1513"/>
      <c r="HV13" s="1513"/>
      <c r="HW13" s="1513"/>
      <c r="HX13" s="1513"/>
      <c r="HY13" s="1513"/>
      <c r="HZ13" s="1513"/>
      <c r="IA13" s="1513"/>
      <c r="IB13" s="1513"/>
      <c r="IC13" s="1513"/>
      <c r="ID13" s="1513"/>
    </row>
    <row r="14" spans="1:238" s="1442" customFormat="1" ht="18.75">
      <c r="A14" s="930" t="s">
        <v>80</v>
      </c>
      <c r="B14" s="1621" t="s">
        <v>216</v>
      </c>
      <c r="C14" s="1622" t="s">
        <v>255</v>
      </c>
      <c r="D14" s="1623"/>
      <c r="E14" s="1623"/>
      <c r="F14" s="1624"/>
      <c r="G14" s="1625">
        <v>2</v>
      </c>
      <c r="H14" s="1622">
        <v>60</v>
      </c>
      <c r="I14" s="1626">
        <v>32</v>
      </c>
      <c r="J14" s="1626">
        <v>16</v>
      </c>
      <c r="K14" s="1627">
        <v>16</v>
      </c>
      <c r="L14" s="1627"/>
      <c r="M14" s="1628">
        <v>28</v>
      </c>
      <c r="N14" s="1438"/>
      <c r="O14" s="1629"/>
      <c r="P14" s="1630"/>
      <c r="Q14" s="1631"/>
      <c r="R14" s="1632"/>
      <c r="S14" s="1632">
        <v>4</v>
      </c>
      <c r="T14" s="1513"/>
      <c r="U14" s="1441" t="s">
        <v>275</v>
      </c>
      <c r="V14" s="1441" t="s">
        <v>275</v>
      </c>
      <c r="W14" s="1441" t="s">
        <v>275</v>
      </c>
      <c r="X14" s="1441" t="s">
        <v>275</v>
      </c>
      <c r="Y14" s="1441" t="s">
        <v>275</v>
      </c>
      <c r="Z14" s="1441" t="s">
        <v>274</v>
      </c>
      <c r="AA14" s="1513"/>
      <c r="AB14" s="1513"/>
      <c r="AC14" s="1513"/>
      <c r="AD14" s="1513"/>
      <c r="AE14" s="1513"/>
      <c r="AF14" s="1513"/>
      <c r="AG14" s="1513"/>
      <c r="AH14" s="1513"/>
      <c r="AI14" s="1513"/>
      <c r="AJ14" s="1513"/>
      <c r="AK14" s="1513"/>
      <c r="AL14" s="1514"/>
      <c r="AM14" s="1513"/>
      <c r="AN14" s="1513"/>
      <c r="AO14" s="1513"/>
      <c r="AP14" s="1513"/>
      <c r="AQ14" s="1513"/>
      <c r="AR14" s="1513"/>
      <c r="AS14" s="1513"/>
      <c r="AT14" s="1513"/>
      <c r="AU14" s="1513"/>
      <c r="AV14" s="1513"/>
      <c r="AW14" s="1513"/>
      <c r="AX14" s="1513"/>
      <c r="AY14" s="1513"/>
      <c r="AZ14" s="1513"/>
      <c r="BA14" s="1513"/>
      <c r="BB14" s="1513"/>
      <c r="BC14" s="1513"/>
      <c r="BD14" s="1513"/>
      <c r="BE14" s="1513"/>
      <c r="BF14" s="1513"/>
      <c r="BG14" s="1513"/>
      <c r="BH14" s="1513"/>
      <c r="BI14" s="1513"/>
      <c r="BJ14" s="1513"/>
      <c r="BK14" s="1513"/>
      <c r="BL14" s="1513"/>
      <c r="BM14" s="1513"/>
      <c r="BN14" s="1513"/>
      <c r="BO14" s="1513"/>
      <c r="BP14" s="1513"/>
      <c r="BQ14" s="1513"/>
      <c r="BR14" s="1513"/>
      <c r="BS14" s="1513"/>
      <c r="BT14" s="1513"/>
      <c r="BU14" s="1513"/>
      <c r="BV14" s="1513"/>
      <c r="BW14" s="1513"/>
      <c r="BX14" s="1513"/>
      <c r="BY14" s="1513"/>
      <c r="BZ14" s="1513"/>
      <c r="CA14" s="1513"/>
      <c r="CB14" s="1513"/>
      <c r="CC14" s="1513"/>
      <c r="CD14" s="1513"/>
      <c r="CE14" s="1513"/>
      <c r="CF14" s="1513"/>
      <c r="CG14" s="1513"/>
      <c r="CH14" s="1513"/>
      <c r="CI14" s="1513"/>
      <c r="CJ14" s="1513"/>
      <c r="CK14" s="1513"/>
      <c r="CL14" s="1513"/>
      <c r="CM14" s="1513"/>
      <c r="CN14" s="1513"/>
      <c r="CO14" s="1513"/>
      <c r="CP14" s="1513"/>
      <c r="CQ14" s="1513"/>
      <c r="CR14" s="1513"/>
      <c r="CS14" s="1513"/>
      <c r="CT14" s="1513"/>
      <c r="CU14" s="1513"/>
      <c r="CV14" s="1513"/>
      <c r="CW14" s="1513"/>
      <c r="CX14" s="1513"/>
      <c r="CY14" s="1513"/>
      <c r="CZ14" s="1513"/>
      <c r="DA14" s="1513"/>
      <c r="DB14" s="1513"/>
      <c r="DC14" s="1513"/>
      <c r="DD14" s="1513"/>
      <c r="DE14" s="1513"/>
      <c r="DF14" s="1513"/>
      <c r="DG14" s="1513"/>
      <c r="DH14" s="1513"/>
      <c r="DI14" s="1513"/>
      <c r="DJ14" s="1513"/>
      <c r="DK14" s="1513"/>
      <c r="DL14" s="1513"/>
      <c r="DM14" s="1513"/>
      <c r="DN14" s="1513"/>
      <c r="DO14" s="1513"/>
      <c r="DP14" s="1513"/>
      <c r="DQ14" s="1513"/>
      <c r="DR14" s="1513"/>
      <c r="DS14" s="1513"/>
      <c r="DT14" s="1513"/>
      <c r="DU14" s="1513"/>
      <c r="DV14" s="1513"/>
      <c r="DW14" s="1513"/>
      <c r="DX14" s="1513"/>
      <c r="DY14" s="1513"/>
      <c r="DZ14" s="1513"/>
      <c r="EA14" s="1513"/>
      <c r="EB14" s="1513"/>
      <c r="EC14" s="1513"/>
      <c r="ED14" s="1513"/>
      <c r="EE14" s="1513"/>
      <c r="EF14" s="1513"/>
      <c r="EG14" s="1513"/>
      <c r="EH14" s="1513"/>
      <c r="EI14" s="1513"/>
      <c r="EJ14" s="1513"/>
      <c r="EK14" s="1513"/>
      <c r="EL14" s="1513"/>
      <c r="EM14" s="1513"/>
      <c r="EN14" s="1513"/>
      <c r="EO14" s="1513"/>
      <c r="EP14" s="1513"/>
      <c r="EQ14" s="1513"/>
      <c r="ER14" s="1513"/>
      <c r="ES14" s="1513"/>
      <c r="ET14" s="1513"/>
      <c r="EU14" s="1513"/>
      <c r="EV14" s="1513"/>
      <c r="EW14" s="1513"/>
      <c r="EX14" s="1513"/>
      <c r="EY14" s="1513"/>
      <c r="EZ14" s="1513"/>
      <c r="FA14" s="1513"/>
      <c r="FB14" s="1513"/>
      <c r="FC14" s="1513"/>
      <c r="FD14" s="1513"/>
      <c r="FE14" s="1513"/>
      <c r="FF14" s="1513"/>
      <c r="FG14" s="1513"/>
      <c r="FH14" s="1513"/>
      <c r="FI14" s="1513"/>
      <c r="FJ14" s="1513"/>
      <c r="FK14" s="1513"/>
      <c r="FL14" s="1513"/>
      <c r="FM14" s="1513"/>
      <c r="FN14" s="1513"/>
      <c r="FO14" s="1513"/>
      <c r="FP14" s="1513"/>
      <c r="FQ14" s="1513"/>
      <c r="FR14" s="1513"/>
      <c r="FS14" s="1513"/>
      <c r="FT14" s="1513"/>
      <c r="FU14" s="1513"/>
      <c r="FV14" s="1513"/>
      <c r="FW14" s="1513"/>
      <c r="FX14" s="1513"/>
      <c r="FY14" s="1513"/>
      <c r="FZ14" s="1513"/>
      <c r="GA14" s="1513"/>
      <c r="GB14" s="1513"/>
      <c r="GC14" s="1513"/>
      <c r="GD14" s="1513"/>
      <c r="GE14" s="1513"/>
      <c r="GF14" s="1513"/>
      <c r="GG14" s="1513"/>
      <c r="GH14" s="1513"/>
      <c r="GI14" s="1513"/>
      <c r="GJ14" s="1513"/>
      <c r="GK14" s="1513"/>
      <c r="GL14" s="1513"/>
      <c r="GM14" s="1513"/>
      <c r="GN14" s="1513"/>
      <c r="GO14" s="1513"/>
      <c r="GP14" s="1513"/>
      <c r="GQ14" s="1513"/>
      <c r="GR14" s="1513"/>
      <c r="GS14" s="1513"/>
      <c r="GT14" s="1513"/>
      <c r="GU14" s="1513"/>
      <c r="GV14" s="1513"/>
      <c r="GW14" s="1513"/>
      <c r="GX14" s="1513"/>
      <c r="GY14" s="1513"/>
      <c r="GZ14" s="1513"/>
      <c r="HA14" s="1513"/>
      <c r="HB14" s="1513"/>
      <c r="HC14" s="1513"/>
      <c r="HD14" s="1513"/>
      <c r="HE14" s="1513"/>
      <c r="HF14" s="1513"/>
      <c r="HG14" s="1513"/>
      <c r="HH14" s="1513"/>
      <c r="HI14" s="1513"/>
      <c r="HJ14" s="1513"/>
      <c r="HK14" s="1513"/>
      <c r="HL14" s="1513"/>
      <c r="HM14" s="1513"/>
      <c r="HN14" s="1513"/>
      <c r="HO14" s="1513"/>
      <c r="HP14" s="1513"/>
      <c r="HQ14" s="1513"/>
      <c r="HR14" s="1513"/>
      <c r="HS14" s="1513"/>
      <c r="HT14" s="1513"/>
      <c r="HU14" s="1513"/>
      <c r="HV14" s="1513"/>
      <c r="HW14" s="1513"/>
      <c r="HX14" s="1513"/>
      <c r="HY14" s="1513"/>
      <c r="HZ14" s="1513"/>
      <c r="IA14" s="1513"/>
      <c r="IB14" s="1513"/>
      <c r="IC14" s="1513"/>
      <c r="ID14" s="1513"/>
    </row>
    <row r="15" spans="1:238" s="1442" customFormat="1" ht="37.5">
      <c r="A15" s="982"/>
      <c r="B15" s="1451" t="s">
        <v>217</v>
      </c>
      <c r="C15" s="991"/>
      <c r="D15" s="991"/>
      <c r="E15" s="991" t="s">
        <v>255</v>
      </c>
      <c r="F15" s="1597"/>
      <c r="G15" s="1633">
        <v>0.5</v>
      </c>
      <c r="H15" s="991">
        <v>15</v>
      </c>
      <c r="I15" s="1533">
        <v>8</v>
      </c>
      <c r="J15" s="1533"/>
      <c r="K15" s="1532"/>
      <c r="L15" s="1532">
        <v>8</v>
      </c>
      <c r="M15" s="1534">
        <v>7</v>
      </c>
      <c r="N15" s="1463"/>
      <c r="O15" s="1634"/>
      <c r="P15" s="1635"/>
      <c r="Q15" s="1538"/>
      <c r="R15" s="1539"/>
      <c r="S15" s="1620">
        <v>1</v>
      </c>
      <c r="T15" s="1513"/>
      <c r="U15" s="1464" t="s">
        <v>275</v>
      </c>
      <c r="V15" s="1464" t="s">
        <v>275</v>
      </c>
      <c r="W15" s="1464" t="s">
        <v>275</v>
      </c>
      <c r="X15" s="1464" t="s">
        <v>275</v>
      </c>
      <c r="Y15" s="1464" t="s">
        <v>275</v>
      </c>
      <c r="Z15" s="1464" t="s">
        <v>274</v>
      </c>
      <c r="AA15" s="1513"/>
      <c r="AB15" s="1513"/>
      <c r="AC15" s="1513"/>
      <c r="AD15" s="1513"/>
      <c r="AE15" s="1513"/>
      <c r="AF15" s="1513"/>
      <c r="AG15" s="1513"/>
      <c r="AH15" s="1513"/>
      <c r="AI15" s="1513"/>
      <c r="AJ15" s="1513"/>
      <c r="AK15" s="1513"/>
      <c r="AL15" s="1514"/>
      <c r="AM15" s="1513"/>
      <c r="AN15" s="1513"/>
      <c r="AO15" s="1513"/>
      <c r="AP15" s="1513"/>
      <c r="AQ15" s="1513"/>
      <c r="AR15" s="1513"/>
      <c r="AS15" s="1513"/>
      <c r="AT15" s="1513"/>
      <c r="AU15" s="1513"/>
      <c r="AV15" s="1513"/>
      <c r="AW15" s="1513"/>
      <c r="AX15" s="1513"/>
      <c r="AY15" s="1513"/>
      <c r="AZ15" s="1513"/>
      <c r="BA15" s="1513"/>
      <c r="BB15" s="1513"/>
      <c r="BC15" s="1513"/>
      <c r="BD15" s="1513"/>
      <c r="BE15" s="1513"/>
      <c r="BF15" s="1513"/>
      <c r="BG15" s="1513"/>
      <c r="BH15" s="1513"/>
      <c r="BI15" s="1513"/>
      <c r="BJ15" s="1513"/>
      <c r="BK15" s="1513"/>
      <c r="BL15" s="1513"/>
      <c r="BM15" s="1513"/>
      <c r="BN15" s="1513"/>
      <c r="BO15" s="1513"/>
      <c r="BP15" s="1513"/>
      <c r="BQ15" s="1513"/>
      <c r="BR15" s="1513"/>
      <c r="BS15" s="1513"/>
      <c r="BT15" s="1513"/>
      <c r="BU15" s="1513"/>
      <c r="BV15" s="1513"/>
      <c r="BW15" s="1513"/>
      <c r="BX15" s="1513"/>
      <c r="BY15" s="1513"/>
      <c r="BZ15" s="1513"/>
      <c r="CA15" s="1513"/>
      <c r="CB15" s="1513"/>
      <c r="CC15" s="1513"/>
      <c r="CD15" s="1513"/>
      <c r="CE15" s="1513"/>
      <c r="CF15" s="1513"/>
      <c r="CG15" s="1513"/>
      <c r="CH15" s="1513"/>
      <c r="CI15" s="1513"/>
      <c r="CJ15" s="1513"/>
      <c r="CK15" s="1513"/>
      <c r="CL15" s="1513"/>
      <c r="CM15" s="1513"/>
      <c r="CN15" s="1513"/>
      <c r="CO15" s="1513"/>
      <c r="CP15" s="1513"/>
      <c r="CQ15" s="1513"/>
      <c r="CR15" s="1513"/>
      <c r="CS15" s="1513"/>
      <c r="CT15" s="1513"/>
      <c r="CU15" s="1513"/>
      <c r="CV15" s="1513"/>
      <c r="CW15" s="1513"/>
      <c r="CX15" s="1513"/>
      <c r="CY15" s="1513"/>
      <c r="CZ15" s="1513"/>
      <c r="DA15" s="1513"/>
      <c r="DB15" s="1513"/>
      <c r="DC15" s="1513"/>
      <c r="DD15" s="1513"/>
      <c r="DE15" s="1513"/>
      <c r="DF15" s="1513"/>
      <c r="DG15" s="1513"/>
      <c r="DH15" s="1513"/>
      <c r="DI15" s="1513"/>
      <c r="DJ15" s="1513"/>
      <c r="DK15" s="1513"/>
      <c r="DL15" s="1513"/>
      <c r="DM15" s="1513"/>
      <c r="DN15" s="1513"/>
      <c r="DO15" s="1513"/>
      <c r="DP15" s="1513"/>
      <c r="DQ15" s="1513"/>
      <c r="DR15" s="1513"/>
      <c r="DS15" s="1513"/>
      <c r="DT15" s="1513"/>
      <c r="DU15" s="1513"/>
      <c r="DV15" s="1513"/>
      <c r="DW15" s="1513"/>
      <c r="DX15" s="1513"/>
      <c r="DY15" s="1513"/>
      <c r="DZ15" s="1513"/>
      <c r="EA15" s="1513"/>
      <c r="EB15" s="1513"/>
      <c r="EC15" s="1513"/>
      <c r="ED15" s="1513"/>
      <c r="EE15" s="1513"/>
      <c r="EF15" s="1513"/>
      <c r="EG15" s="1513"/>
      <c r="EH15" s="1513"/>
      <c r="EI15" s="1513"/>
      <c r="EJ15" s="1513"/>
      <c r="EK15" s="1513"/>
      <c r="EL15" s="1513"/>
      <c r="EM15" s="1513"/>
      <c r="EN15" s="1513"/>
      <c r="EO15" s="1513"/>
      <c r="EP15" s="1513"/>
      <c r="EQ15" s="1513"/>
      <c r="ER15" s="1513"/>
      <c r="ES15" s="1513"/>
      <c r="ET15" s="1513"/>
      <c r="EU15" s="1513"/>
      <c r="EV15" s="1513"/>
      <c r="EW15" s="1513"/>
      <c r="EX15" s="1513"/>
      <c r="EY15" s="1513"/>
      <c r="EZ15" s="1513"/>
      <c r="FA15" s="1513"/>
      <c r="FB15" s="1513"/>
      <c r="FC15" s="1513"/>
      <c r="FD15" s="1513"/>
      <c r="FE15" s="1513"/>
      <c r="FF15" s="1513"/>
      <c r="FG15" s="1513"/>
      <c r="FH15" s="1513"/>
      <c r="FI15" s="1513"/>
      <c r="FJ15" s="1513"/>
      <c r="FK15" s="1513"/>
      <c r="FL15" s="1513"/>
      <c r="FM15" s="1513"/>
      <c r="FN15" s="1513"/>
      <c r="FO15" s="1513"/>
      <c r="FP15" s="1513"/>
      <c r="FQ15" s="1513"/>
      <c r="FR15" s="1513"/>
      <c r="FS15" s="1513"/>
      <c r="FT15" s="1513"/>
      <c r="FU15" s="1513"/>
      <c r="FV15" s="1513"/>
      <c r="FW15" s="1513"/>
      <c r="FX15" s="1513"/>
      <c r="FY15" s="1513"/>
      <c r="FZ15" s="1513"/>
      <c r="GA15" s="1513"/>
      <c r="GB15" s="1513"/>
      <c r="GC15" s="1513"/>
      <c r="GD15" s="1513"/>
      <c r="GE15" s="1513"/>
      <c r="GF15" s="1513"/>
      <c r="GG15" s="1513"/>
      <c r="GH15" s="1513"/>
      <c r="GI15" s="1513"/>
      <c r="GJ15" s="1513"/>
      <c r="GK15" s="1513"/>
      <c r="GL15" s="1513"/>
      <c r="GM15" s="1513"/>
      <c r="GN15" s="1513"/>
      <c r="GO15" s="1513"/>
      <c r="GP15" s="1513"/>
      <c r="GQ15" s="1513"/>
      <c r="GR15" s="1513"/>
      <c r="GS15" s="1513"/>
      <c r="GT15" s="1513"/>
      <c r="GU15" s="1513"/>
      <c r="GV15" s="1513"/>
      <c r="GW15" s="1513"/>
      <c r="GX15" s="1513"/>
      <c r="GY15" s="1513"/>
      <c r="GZ15" s="1513"/>
      <c r="HA15" s="1513"/>
      <c r="HB15" s="1513"/>
      <c r="HC15" s="1513"/>
      <c r="HD15" s="1513"/>
      <c r="HE15" s="1513"/>
      <c r="HF15" s="1513"/>
      <c r="HG15" s="1513"/>
      <c r="HH15" s="1513"/>
      <c r="HI15" s="1513"/>
      <c r="HJ15" s="1513"/>
      <c r="HK15" s="1513"/>
      <c r="HL15" s="1513"/>
      <c r="HM15" s="1513"/>
      <c r="HN15" s="1513"/>
      <c r="HO15" s="1513"/>
      <c r="HP15" s="1513"/>
      <c r="HQ15" s="1513"/>
      <c r="HR15" s="1513"/>
      <c r="HS15" s="1513"/>
      <c r="HT15" s="1513"/>
      <c r="HU15" s="1513"/>
      <c r="HV15" s="1513"/>
      <c r="HW15" s="1513"/>
      <c r="HX15" s="1513"/>
      <c r="HY15" s="1513"/>
      <c r="HZ15" s="1513"/>
      <c r="IA15" s="1513"/>
      <c r="IB15" s="1513"/>
      <c r="IC15" s="1513"/>
      <c r="ID15" s="1513"/>
    </row>
    <row r="16" spans="1:39" s="1473" customFormat="1" ht="18.75">
      <c r="A16" s="1552"/>
      <c r="B16" s="1473" t="s">
        <v>61</v>
      </c>
      <c r="C16" s="1553">
        <v>3</v>
      </c>
      <c r="D16" s="1554">
        <v>1</v>
      </c>
      <c r="E16" s="1554">
        <v>1</v>
      </c>
      <c r="F16" s="1553"/>
      <c r="G16" s="1553"/>
      <c r="H16" s="1553"/>
      <c r="S16" s="1473">
        <f>SUM(S8:S15)</f>
        <v>14</v>
      </c>
      <c r="AK16" s="1636"/>
      <c r="AM16" s="1591"/>
    </row>
    <row r="17" spans="39:44" ht="15.75">
      <c r="AM17" s="1558"/>
      <c r="AN17" s="1558"/>
      <c r="AO17" s="1558"/>
      <c r="AP17" s="1558"/>
      <c r="AQ17" s="1558"/>
      <c r="AR17" s="1558"/>
    </row>
  </sheetData>
  <sheetProtection selectLockedCells="1" selectUnlockedCells="1"/>
  <mergeCells count="25"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L2:AL7"/>
    <mergeCell ref="W3:Y4"/>
    <mergeCell ref="I4:I7"/>
    <mergeCell ref="J4:J7"/>
    <mergeCell ref="K4:K7"/>
    <mergeCell ref="L4:L7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Алена Латышева</cp:lastModifiedBy>
  <cp:lastPrinted>2018-06-11T12:46:36Z</cp:lastPrinted>
  <dcterms:created xsi:type="dcterms:W3CDTF">2015-02-26T06:49:18Z</dcterms:created>
  <dcterms:modified xsi:type="dcterms:W3CDTF">2018-09-17T11:43:31Z</dcterms:modified>
  <cp:category/>
  <cp:version/>
  <cp:contentType/>
  <cp:contentStatus/>
</cp:coreProperties>
</file>